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codeName="{009DFEA7-8C9C-09C3-8CAF-802165E75F88}"/>
  <workbookPr codeName="ThisWorkbook"/>
  <mc:AlternateContent xmlns:mc="http://schemas.openxmlformats.org/markup-compatibility/2006">
    <mc:Choice Requires="x15">
      <x15ac:absPath xmlns:x15ac="http://schemas.microsoft.com/office/spreadsheetml/2010/11/ac" url="F:\Myfiles\Courses\course-devpmt\3_spreadsheets\3_After_Spring2018_64b-Excel\Caprange\"/>
    </mc:Choice>
  </mc:AlternateContent>
  <xr:revisionPtr revIDLastSave="0" documentId="8_{3EA63B6C-EFC8-485D-BC11-53CD70C9B3EB}" xr6:coauthVersionLast="43" xr6:coauthVersionMax="43" xr10:uidLastSave="{00000000-0000-0000-0000-000000000000}"/>
  <bookViews>
    <workbookView showHorizontalScroll="0" showVerticalScroll="0" xWindow="850" yWindow="280" windowWidth="16420" windowHeight="9470" xr2:uid="{00000000-000D-0000-FFFF-FFFF00000000}"/>
  </bookViews>
  <sheets>
    <sheet name="Input_data" sheetId="1" r:id="rId1"/>
    <sheet name="Info" sheetId="7" r:id="rId2"/>
    <sheet name="Reference" sheetId="8" r:id="rId3"/>
    <sheet name="Copyright" sheetId="9" r:id="rId4"/>
  </sheets>
  <functionGroups builtInGroupCount="19"/>
  <externalReferences>
    <externalReference r:id="rId5"/>
    <externalReference r:id="rId6"/>
    <externalReference r:id="rId7"/>
  </externalReferences>
  <definedNames>
    <definedName name="a_">#REF!</definedName>
    <definedName name="C_">#REF!</definedName>
    <definedName name="C_1">#REF!</definedName>
    <definedName name="C_2">#REF!</definedName>
    <definedName name="C_3">#REF!</definedName>
    <definedName name="C_max">#REF!</definedName>
    <definedName name="C_min">#REF!</definedName>
    <definedName name="C_mn">#REF!</definedName>
    <definedName name="C_mx">#REF!</definedName>
    <definedName name="C_p">Input_data!#REF!</definedName>
    <definedName name="C_plane">Input_data!$D$63</definedName>
    <definedName name="Cap_">Input_data!$F$5</definedName>
    <definedName name="cell_size_">Input_data!$C$9</definedName>
    <definedName name="eps_rel">Input_data!$D$9</definedName>
    <definedName name="F_max">[2]Three_banks!$L$6</definedName>
    <definedName name="F_max_">Input_data!$H$9</definedName>
    <definedName name="F_min">[2]Three_banks!$L$4</definedName>
    <definedName name="F_min_">Input_data!$H$7</definedName>
    <definedName name="F_steps_">Input_data!$J$9</definedName>
    <definedName name="fdelta_">#REF!</definedName>
    <definedName name="fn_steps">#REF!</definedName>
    <definedName name="fr_">Input_data!$J$7</definedName>
    <definedName name="Frequency">#REF!</definedName>
    <definedName name="grid_size_">[1]Input_data!#REF!</definedName>
    <definedName name="Im_H_">[3]Time_harmonics!$J$70:$J$170</definedName>
    <definedName name="incr_" localSheetId="3">[2]Three_banks!$B$68</definedName>
    <definedName name="incr_">Input_data!$B$68</definedName>
    <definedName name="L_" localSheetId="3">#REF!</definedName>
    <definedName name="L_">Input_data!$F$9</definedName>
    <definedName name="L_1">#REF!</definedName>
    <definedName name="L_2">#REF!</definedName>
    <definedName name="L_3">#REF!</definedName>
    <definedName name="L_C">#REF!</definedName>
    <definedName name="L_max">#REF!</definedName>
    <definedName name="L_min">#REF!</definedName>
    <definedName name="L_mn">#REF!</definedName>
    <definedName name="L_mx">#REF!</definedName>
    <definedName name="L_plane">Input_data!$D$65</definedName>
    <definedName name="LowerRight">Input_data!$Q$91</definedName>
    <definedName name="m_max">Input_data!$I$7</definedName>
    <definedName name="n_" localSheetId="3">[2]Three_banks!$B$73:$B$169</definedName>
    <definedName name="n_">Input_data!$C$70:$C$169</definedName>
    <definedName name="N_C">#REF!</definedName>
    <definedName name="N_C1">[2]Three_banks!$F$9</definedName>
    <definedName name="N_C2">[2]Three_banks!$H$9</definedName>
    <definedName name="N_C3">[2]Three_banks!$J$9</definedName>
    <definedName name="n_max">Input_data!$I$9</definedName>
    <definedName name="N_steps">[2]Three_banks!$B$66</definedName>
    <definedName name="N_sweep">#REF!</definedName>
    <definedName name="plane_sep">Input_data!$D$7</definedName>
    <definedName name="R_" localSheetId="3">#REF!</definedName>
    <definedName name="R_">Input_data!$F$7</definedName>
    <definedName name="R_1">#REF!</definedName>
    <definedName name="R_2">#REF!</definedName>
    <definedName name="R_3">#REF!</definedName>
    <definedName name="R_max">#REF!</definedName>
    <definedName name="R_min">#REF!</definedName>
    <definedName name="R_mn">#REF!</definedName>
    <definedName name="R_mx">#REF!</definedName>
    <definedName name="R_plane">Input_data!$D$67</definedName>
    <definedName name="Re_H_">[3]Time_harmonics!$I$70:$I$170</definedName>
    <definedName name="Tr_filter">[3]Time_harmonics!$I$6</definedName>
    <definedName name="unit_length">Input_data!$C$7</definedName>
    <definedName name="Upper_Left">Input_data!$F$70</definedName>
    <definedName name="UpperLeft">Input_data!$F$80</definedName>
    <definedName name="X_5">#REF!</definedName>
    <definedName name="x_cells_">Input_data!$B$7</definedName>
    <definedName name="x1_node_">Input_data!$E$7</definedName>
    <definedName name="x2_node_">Input_data!$G$7</definedName>
    <definedName name="y_cells_">Input_data!$B$9</definedName>
    <definedName name="y1_node_">Input_data!$E$9</definedName>
    <definedName name="y2_node_">Input_data!$G$9</definedName>
    <definedName name="Z_plane">Input_data!$E$65</definedName>
  </definedNames>
  <calcPr calcId="18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7" i="1" l="1"/>
  <c r="B68" i="1"/>
  <c r="B162" i="1" s="1"/>
  <c r="C162" i="1" s="1"/>
  <c r="D65" i="1"/>
  <c r="D63" i="1"/>
  <c r="K9" i="1"/>
  <c r="K7" i="1"/>
  <c r="B139" i="1" l="1"/>
  <c r="C139" i="1" s="1"/>
  <c r="B147" i="1"/>
  <c r="C147" i="1" s="1"/>
  <c r="B143" i="1"/>
  <c r="B129" i="1"/>
  <c r="C129" i="1" s="1"/>
  <c r="B106" i="1"/>
  <c r="C106" i="1" s="1"/>
  <c r="B82" i="1"/>
  <c r="D82" i="1" s="1"/>
  <c r="B83" i="1"/>
  <c r="C83" i="1" s="1"/>
  <c r="B113" i="1"/>
  <c r="D113" i="1" s="1"/>
  <c r="B134" i="1"/>
  <c r="C134" i="1" s="1"/>
  <c r="B94" i="1"/>
  <c r="C94" i="1" s="1"/>
  <c r="B89" i="1"/>
  <c r="D89" i="1" s="1"/>
  <c r="B122" i="1"/>
  <c r="C122" i="1" s="1"/>
  <c r="B146" i="1"/>
  <c r="D146" i="1" s="1"/>
  <c r="B141" i="1"/>
  <c r="D141" i="1" s="1"/>
  <c r="B151" i="1"/>
  <c r="C151" i="1" s="1"/>
  <c r="B91" i="1"/>
  <c r="B77" i="1"/>
  <c r="B111" i="1"/>
  <c r="B127" i="1"/>
  <c r="B142" i="1"/>
  <c r="D142" i="1" s="1"/>
  <c r="B153" i="1"/>
  <c r="C153" i="1" s="1"/>
  <c r="B81" i="1"/>
  <c r="B104" i="1"/>
  <c r="D104" i="1" s="1"/>
  <c r="B154" i="1"/>
  <c r="D154" i="1" s="1"/>
  <c r="C146" i="1"/>
  <c r="D129" i="1"/>
  <c r="C89" i="1"/>
  <c r="B131" i="1"/>
  <c r="B93" i="1"/>
  <c r="B86" i="1"/>
  <c r="C86" i="1" s="1"/>
  <c r="B73" i="1"/>
  <c r="C73" i="1" s="1"/>
  <c r="B80" i="1"/>
  <c r="B78" i="1"/>
  <c r="B96" i="1"/>
  <c r="B130" i="1"/>
  <c r="C130" i="1" s="1"/>
  <c r="B144" i="1"/>
  <c r="B166" i="1"/>
  <c r="C166" i="1" s="1"/>
  <c r="B107" i="1"/>
  <c r="B170" i="1"/>
  <c r="B123" i="1"/>
  <c r="B76" i="1"/>
  <c r="B105" i="1"/>
  <c r="C105" i="1" s="1"/>
  <c r="B164" i="1"/>
  <c r="B110" i="1"/>
  <c r="C110" i="1" s="1"/>
  <c r="B121" i="1"/>
  <c r="B74" i="1"/>
  <c r="B118" i="1"/>
  <c r="B155" i="1"/>
  <c r="C155" i="1" s="1"/>
  <c r="C82" i="1"/>
  <c r="B101" i="1"/>
  <c r="B165" i="1"/>
  <c r="C165" i="1" s="1"/>
  <c r="B117" i="1"/>
  <c r="B99" i="1"/>
  <c r="B157" i="1"/>
  <c r="B98" i="1"/>
  <c r="B169" i="1"/>
  <c r="C169" i="1" s="1"/>
  <c r="B116" i="1"/>
  <c r="B79" i="1"/>
  <c r="B102" i="1"/>
  <c r="B120" i="1"/>
  <c r="C120" i="1" s="1"/>
  <c r="B132" i="1"/>
  <c r="B149" i="1"/>
  <c r="B156" i="1"/>
  <c r="B168" i="1"/>
  <c r="B95" i="1"/>
  <c r="B159" i="1"/>
  <c r="B112" i="1"/>
  <c r="C112" i="1" s="1"/>
  <c r="B87" i="1"/>
  <c r="B152" i="1"/>
  <c r="B92" i="1"/>
  <c r="C92" i="1" s="1"/>
  <c r="B163" i="1"/>
  <c r="B109" i="1"/>
  <c r="B103" i="1"/>
  <c r="B124" i="1"/>
  <c r="C124" i="1" s="1"/>
  <c r="B160" i="1"/>
  <c r="B71" i="1"/>
  <c r="B108" i="1"/>
  <c r="C108" i="1" s="1"/>
  <c r="B138" i="1"/>
  <c r="B150" i="1"/>
  <c r="B137" i="1"/>
  <c r="B84" i="1"/>
  <c r="B148" i="1"/>
  <c r="B100" i="1"/>
  <c r="C100" i="1" s="1"/>
  <c r="B158" i="1"/>
  <c r="B75" i="1"/>
  <c r="B140" i="1"/>
  <c r="B145" i="1"/>
  <c r="B97" i="1"/>
  <c r="C154" i="1"/>
  <c r="B90" i="1"/>
  <c r="C90" i="1" s="1"/>
  <c r="B114" i="1"/>
  <c r="C114" i="1" s="1"/>
  <c r="B125" i="1"/>
  <c r="B167" i="1"/>
  <c r="B161" i="1"/>
  <c r="B119" i="1"/>
  <c r="B72" i="1"/>
  <c r="B136" i="1"/>
  <c r="B88" i="1"/>
  <c r="B135" i="1"/>
  <c r="B128" i="1"/>
  <c r="B133" i="1"/>
  <c r="B85" i="1"/>
  <c r="B115" i="1"/>
  <c r="B126" i="1"/>
  <c r="C126" i="1" s="1"/>
  <c r="D162" i="1"/>
  <c r="D86" i="1"/>
  <c r="D155" i="1"/>
  <c r="E65" i="1"/>
  <c r="D124" i="1"/>
  <c r="D94" i="1" l="1"/>
  <c r="D151" i="1"/>
  <c r="C141" i="1"/>
  <c r="C113" i="1"/>
  <c r="D139" i="1"/>
  <c r="D147" i="1"/>
  <c r="D153" i="1"/>
  <c r="D130" i="1"/>
  <c r="D83" i="1"/>
  <c r="D105" i="1"/>
  <c r="D100" i="1"/>
  <c r="D134" i="1"/>
  <c r="D106" i="1"/>
  <c r="C104" i="1"/>
  <c r="C143" i="1"/>
  <c r="D143" i="1"/>
  <c r="D91" i="1"/>
  <c r="C91" i="1"/>
  <c r="C142" i="1"/>
  <c r="D122" i="1"/>
  <c r="D93" i="1"/>
  <c r="C93" i="1"/>
  <c r="D110" i="1"/>
  <c r="D166" i="1"/>
  <c r="C131" i="1"/>
  <c r="D131" i="1"/>
  <c r="D108" i="1"/>
  <c r="D112" i="1"/>
  <c r="D169" i="1"/>
  <c r="D73" i="1"/>
  <c r="C127" i="1"/>
  <c r="D127" i="1"/>
  <c r="D92" i="1"/>
  <c r="C111" i="1"/>
  <c r="D111" i="1"/>
  <c r="C77" i="1"/>
  <c r="D77" i="1"/>
  <c r="C81" i="1"/>
  <c r="D81" i="1"/>
  <c r="D159" i="1"/>
  <c r="C159" i="1"/>
  <c r="C78" i="1"/>
  <c r="D78" i="1"/>
  <c r="C101" i="1"/>
  <c r="D101" i="1"/>
  <c r="C74" i="1"/>
  <c r="D74" i="1"/>
  <c r="C80" i="1"/>
  <c r="D80" i="1"/>
  <c r="D85" i="1"/>
  <c r="C85" i="1"/>
  <c r="C140" i="1"/>
  <c r="D140" i="1"/>
  <c r="D109" i="1"/>
  <c r="C109" i="1"/>
  <c r="C168" i="1"/>
  <c r="D168" i="1"/>
  <c r="D165" i="1"/>
  <c r="C133" i="1"/>
  <c r="D133" i="1"/>
  <c r="C167" i="1"/>
  <c r="D167" i="1"/>
  <c r="C75" i="1"/>
  <c r="D75" i="1"/>
  <c r="D163" i="1"/>
  <c r="C163" i="1"/>
  <c r="D156" i="1"/>
  <c r="C156" i="1"/>
  <c r="D97" i="1"/>
  <c r="C97" i="1"/>
  <c r="C79" i="1"/>
  <c r="D79" i="1"/>
  <c r="D115" i="1"/>
  <c r="C115" i="1"/>
  <c r="C158" i="1"/>
  <c r="D158" i="1"/>
  <c r="D149" i="1"/>
  <c r="C149" i="1"/>
  <c r="C98" i="1"/>
  <c r="D98" i="1"/>
  <c r="D164" i="1"/>
  <c r="C164" i="1"/>
  <c r="D120" i="1"/>
  <c r="C135" i="1"/>
  <c r="D135" i="1"/>
  <c r="C160" i="1"/>
  <c r="D160" i="1"/>
  <c r="C152" i="1"/>
  <c r="D152" i="1"/>
  <c r="C132" i="1"/>
  <c r="D132" i="1"/>
  <c r="C157" i="1"/>
  <c r="D157" i="1"/>
  <c r="C144" i="1"/>
  <c r="D144" i="1"/>
  <c r="C137" i="1"/>
  <c r="D137" i="1"/>
  <c r="D150" i="1"/>
  <c r="C150" i="1"/>
  <c r="D125" i="1"/>
  <c r="C125" i="1"/>
  <c r="D72" i="1"/>
  <c r="C72" i="1"/>
  <c r="C103" i="1"/>
  <c r="D103" i="1"/>
  <c r="C170" i="1"/>
  <c r="D170" i="1"/>
  <c r="C119" i="1"/>
  <c r="D119" i="1"/>
  <c r="D128" i="1"/>
  <c r="C128" i="1"/>
  <c r="C71" i="1"/>
  <c r="D71" i="1"/>
  <c r="C88" i="1"/>
  <c r="D88" i="1"/>
  <c r="D148" i="1"/>
  <c r="C148" i="1"/>
  <c r="C87" i="1"/>
  <c r="D87" i="1"/>
  <c r="D99" i="1"/>
  <c r="C99" i="1"/>
  <c r="D118" i="1"/>
  <c r="C118" i="1"/>
  <c r="C76" i="1"/>
  <c r="D76" i="1"/>
  <c r="D114" i="1"/>
  <c r="D90" i="1"/>
  <c r="C136" i="1"/>
  <c r="D136" i="1"/>
  <c r="D84" i="1"/>
  <c r="C84" i="1"/>
  <c r="C102" i="1"/>
  <c r="D102" i="1"/>
  <c r="D117" i="1"/>
  <c r="C117" i="1"/>
  <c r="C123" i="1"/>
  <c r="D123" i="1"/>
  <c r="C96" i="1"/>
  <c r="D96" i="1"/>
  <c r="D126" i="1"/>
  <c r="D145" i="1"/>
  <c r="C145" i="1"/>
  <c r="D95" i="1"/>
  <c r="C95" i="1"/>
  <c r="D107" i="1"/>
  <c r="C107" i="1"/>
  <c r="C161" i="1"/>
  <c r="D161" i="1"/>
  <c r="D138" i="1"/>
  <c r="C138" i="1"/>
  <c r="C116" i="1"/>
  <c r="D116" i="1"/>
  <c r="C121" i="1"/>
  <c r="D121" i="1"/>
  <c r="E154" i="1"/>
  <c r="E155" i="1"/>
  <c r="E117" i="1"/>
  <c r="E85" i="1"/>
  <c r="E148" i="1"/>
  <c r="E112" i="1"/>
  <c r="E80" i="1"/>
  <c r="E141" i="1"/>
  <c r="E107" i="1"/>
  <c r="E110" i="1"/>
  <c r="E90" i="1"/>
  <c r="E79" i="1"/>
  <c r="E68" i="1"/>
  <c r="E150" i="1"/>
  <c r="E149" i="1"/>
  <c r="E113" i="1"/>
  <c r="E81" i="1"/>
  <c r="E143" i="1"/>
  <c r="E108" i="1"/>
  <c r="E76" i="1"/>
  <c r="E136" i="1"/>
  <c r="E103" i="1"/>
  <c r="E94" i="1"/>
  <c r="E71" i="1"/>
  <c r="E124" i="1"/>
  <c r="E162" i="1"/>
  <c r="E125" i="1"/>
  <c r="E159" i="1"/>
  <c r="E152" i="1"/>
  <c r="E86" i="1"/>
  <c r="E116" i="1"/>
  <c r="E82" i="1"/>
  <c r="E97" i="1"/>
  <c r="E165" i="1"/>
  <c r="E88" i="1"/>
  <c r="E122" i="1"/>
  <c r="E78" i="1"/>
  <c r="E146" i="1"/>
  <c r="E144" i="1"/>
  <c r="E109" i="1"/>
  <c r="E77" i="1"/>
  <c r="E137" i="1"/>
  <c r="E104" i="1"/>
  <c r="E72" i="1"/>
  <c r="E131" i="1"/>
  <c r="E99" i="1"/>
  <c r="E83" i="1"/>
  <c r="E74" i="1"/>
  <c r="E151" i="1"/>
  <c r="E142" i="1"/>
  <c r="E139" i="1"/>
  <c r="E105" i="1"/>
  <c r="E73" i="1"/>
  <c r="E132" i="1"/>
  <c r="E100" i="1"/>
  <c r="E168" i="1"/>
  <c r="E127" i="1"/>
  <c r="E95" i="1"/>
  <c r="E75" i="1"/>
  <c r="E156" i="1"/>
  <c r="E130" i="1"/>
  <c r="E167" i="1"/>
  <c r="E120" i="1"/>
  <c r="E145" i="1"/>
  <c r="E160" i="1"/>
  <c r="E89" i="1"/>
  <c r="E147" i="1"/>
  <c r="E126" i="1"/>
  <c r="E87" i="1"/>
  <c r="E170" i="1"/>
  <c r="E138" i="1"/>
  <c r="E133" i="1"/>
  <c r="E101" i="1"/>
  <c r="E169" i="1"/>
  <c r="E128" i="1"/>
  <c r="E96" i="1"/>
  <c r="E163" i="1"/>
  <c r="E123" i="1"/>
  <c r="E91" i="1"/>
  <c r="E161" i="1"/>
  <c r="E135" i="1"/>
  <c r="E114" i="1"/>
  <c r="E166" i="1"/>
  <c r="E134" i="1"/>
  <c r="E129" i="1"/>
  <c r="E164" i="1"/>
  <c r="E92" i="1"/>
  <c r="E157" i="1"/>
  <c r="E119" i="1"/>
  <c r="E140" i="1"/>
  <c r="E118" i="1"/>
  <c r="E98" i="1"/>
  <c r="E93" i="1"/>
  <c r="E115" i="1"/>
  <c r="E102" i="1"/>
  <c r="E158" i="1"/>
  <c r="E121" i="1"/>
  <c r="E153" i="1"/>
  <c r="E84" i="1"/>
  <c r="E111" i="1"/>
  <c r="E106" i="1"/>
</calcChain>
</file>

<file path=xl/sharedStrings.xml><?xml version="1.0" encoding="utf-8"?>
<sst xmlns="http://schemas.openxmlformats.org/spreadsheetml/2006/main" count="80" uniqueCount="73">
  <si>
    <t>Application information and hints:</t>
  </si>
  <si>
    <t>5.,   For explanatory information, see the worksheet "Reference". For suggested input data to look at, use the Workgroup Scenario items.</t>
  </si>
  <si>
    <t>6.,  If Automatic Recalculation is selected in the Tools/Options menu, numerical and graphical outputs are automatically updated after each new entry.</t>
  </si>
  <si>
    <t>7.,  On slower computers, deselect Automatic Recalculation, and use Calc. Now (F9).</t>
  </si>
  <si>
    <t>Perspective view of planes:</t>
  </si>
  <si>
    <t>Top view of planes with location of connection points:</t>
  </si>
  <si>
    <t>Expressions used:</t>
  </si>
  <si>
    <t>Reference:</t>
  </si>
  <si>
    <t>K. R. Carver, J. W. Mink, "Microstrip antenna technology," IEEE Transactions on Antennas and Propagation, AP-29, 1981, pp. 2-24.</t>
  </si>
  <si>
    <t xml:space="preserve">8.,  This file uses dot (.) as separator between the integer and fractional parts of numbers.   Preferences in your Microsoft Excel installation must be set accordingly. </t>
  </si>
  <si>
    <t xml:space="preserve">plane sep </t>
  </si>
  <si>
    <t>F_min</t>
  </si>
  <si>
    <t>n_max</t>
  </si>
  <si>
    <t>eps. rel.</t>
  </si>
  <si>
    <t>F_max</t>
  </si>
  <si>
    <t>m_max</t>
  </si>
  <si>
    <t>F_steps</t>
  </si>
  <si>
    <t xml:space="preserve"> </t>
  </si>
  <si>
    <t>#X_cells</t>
  </si>
  <si>
    <t>#Y_cells</t>
  </si>
  <si>
    <t>x1_node</t>
  </si>
  <si>
    <t>y1_node</t>
  </si>
  <si>
    <t>Frequency</t>
  </si>
  <si>
    <t>cell-size</t>
  </si>
  <si>
    <t>Parallel-plate</t>
  </si>
  <si>
    <t>input data:</t>
  </si>
  <si>
    <t>unit [in m]</t>
  </si>
  <si>
    <t>Fr_mmax</t>
  </si>
  <si>
    <t xml:space="preserve">             Simulation</t>
  </si>
  <si>
    <t xml:space="preserve">             parameters:</t>
  </si>
  <si>
    <t>Capacitor</t>
  </si>
  <si>
    <t>C [F]</t>
  </si>
  <si>
    <t>R [ohm]</t>
  </si>
  <si>
    <t>L [H]</t>
  </si>
  <si>
    <t>n</t>
  </si>
  <si>
    <t>incr</t>
  </si>
  <si>
    <t>Zcmag</t>
  </si>
  <si>
    <t>test</t>
  </si>
  <si>
    <t>point</t>
  </si>
  <si>
    <t>x2_node</t>
  </si>
  <si>
    <t>y2_node</t>
  </si>
  <si>
    <t>Self and transfer impedances of lossless parallel conductive plates with one capacitor</t>
  </si>
  <si>
    <t>With #X_cells and #Y_cells, the nodes are numbered 1 through (#X_cells+1) in the x direction, and 1 through (#Y_cells+1) in the y direction.</t>
  </si>
  <si>
    <t>The F_max upper limit of frequency sweep should be less than min{Fr_mmax, Fr_nmax}</t>
  </si>
  <si>
    <t>Large m_max and n_max limits result in long run times.  Use the lowest summation limits that still cover the required frequency range.</t>
  </si>
  <si>
    <t xml:space="preserve">Notes: </t>
  </si>
  <si>
    <t xml:space="preserve">Plane size and location coordinates are discretized. Coordinate = (node - 1) * cell_size  </t>
  </si>
  <si>
    <t>On the impedance-surface charts, the lower front corner corresponds to x=0, y=0 (x_node=1, y_node=1).</t>
  </si>
  <si>
    <t>Left axis of surface charts is x direction, right axis is y direction.</t>
  </si>
  <si>
    <t>Example:</t>
  </si>
  <si>
    <t>Fr_nmax</t>
  </si>
  <si>
    <t xml:space="preserve">The Fr_mmax and Fr_nmax fields show the frequencies of highest modal resonance peaks included in the double modal summation. </t>
  </si>
  <si>
    <t>Zplane-mag</t>
  </si>
  <si>
    <t>C_plane [F]</t>
  </si>
  <si>
    <t xml:space="preserve">   unit=0.0254, cell_size= 0.5, #X_cells=20, #Y_cells=16,  x1_node=4, y1_node=7</t>
  </si>
  <si>
    <t xml:space="preserve">   A test point at x=1.5" y=3" on a plane of size X=10" Y=8" can be simulated with one inch unit, 0.5" cell size, so that you enter </t>
  </si>
  <si>
    <t>L_plane [H]</t>
  </si>
  <si>
    <t>R_plane</t>
  </si>
  <si>
    <t>RED DOT</t>
  </si>
  <si>
    <t>Z_plane</t>
  </si>
  <si>
    <t xml:space="preserve">The upper right-hand chart shows the impedance magnitude of the capacitor (blue trace), approximate impedance magnitude of the plane </t>
  </si>
  <si>
    <t xml:space="preserve">(green trace), and the equivalent characteristic impedance of the planes as a red trace (sqrt(L_plane/C_plane) with a large red dot as </t>
  </si>
  <si>
    <t xml:space="preserve">the progress indicator.  </t>
  </si>
  <si>
    <t>assumed 3 milliohms plane resistance. This approximation uses a simple C-R-L model, no cavity resonances are shown.</t>
  </si>
  <si>
    <t xml:space="preserve">The plane impedance is approximated from the static plane capacitance, L_plane=mu_o*plane_sep average plane inductance, and an </t>
  </si>
  <si>
    <r>
      <t xml:space="preserve">1., Enter your data in the top grey highlighted area of worksheet.  Select any of the </t>
    </r>
    <r>
      <rPr>
        <b/>
        <sz val="10"/>
        <color indexed="10"/>
        <rFont val="Arial"/>
        <family val="2"/>
      </rPr>
      <t>red</t>
    </r>
    <r>
      <rPr>
        <sz val="10"/>
        <rFont val="Arial"/>
      </rPr>
      <t xml:space="preserve"> parameters and enter your data in the units shown.  Be careful with n_max and m_max:  large numbers may result in slow sweep. Small limits, however, may be in conflict with the requested upper frequency range of simulation. The speed of sweep can also be adjusted by lowering the number of sweep steps (Fsteps input field).                                                                                                              </t>
    </r>
  </si>
  <si>
    <r>
      <t xml:space="preserve">2., </t>
    </r>
    <r>
      <rPr>
        <b/>
        <sz val="10"/>
        <color indexed="12"/>
        <rFont val="Arial"/>
        <family val="2"/>
      </rPr>
      <t>Blue</t>
    </r>
    <r>
      <rPr>
        <sz val="10"/>
        <rFont val="Arial"/>
      </rPr>
      <t xml:space="preserve"> numbers are calculated </t>
    </r>
    <r>
      <rPr>
        <b/>
        <sz val="10"/>
        <color indexed="12"/>
        <rFont val="Arial"/>
        <family val="2"/>
      </rPr>
      <t>output data</t>
    </r>
    <r>
      <rPr>
        <sz val="10"/>
        <rFont val="Arial"/>
      </rPr>
      <t>. Do not overwrite them unless you understand its consequences in the spreadsheet.</t>
    </r>
  </si>
  <si>
    <r>
      <t>3., Graph updates can be called up and run either from the Tools/Macro drop-down Excel menu or by clicking on the "</t>
    </r>
    <r>
      <rPr>
        <sz val="10"/>
        <color indexed="17"/>
        <rFont val="Arial"/>
        <family val="2"/>
      </rPr>
      <t>Sweep frequency</t>
    </r>
    <r>
      <rPr>
        <sz val="10"/>
        <rFont val="Arial"/>
      </rPr>
      <t>" button.</t>
    </r>
  </si>
  <si>
    <t xml:space="preserve">4., Please note that there is only a minimal error checking of your entered input data. </t>
  </si>
  <si>
    <t>9.,  The calculation part of the worksheets can be viewed and changed if necessary below the input/output areas.  To navigate among cells, you can switch back on the Row and Column Headers and Scroll bars in the Advanced Options &gt;&gt; Display menu.</t>
  </si>
  <si>
    <t>10., This worksheet has been tested on Windows 10 with 64-bit Excel 2016.</t>
  </si>
  <si>
    <t xml:space="preserve"> File: Caprange_sweep_v05-ExcelWin2016.xlsm      For updates and with comments contact:</t>
  </si>
  <si>
    <t>This toolset is copyright, Istvan Novak, 2004 - 2019. All rights reserved. You are hereby granted a limited right to run, copy, and reproduce the toolset for your personal, non-commercial purposes only. By using the file(s), you acknowledge not to run, show or disseminate in any way the toolset in full or in part at public or commercial presentations without the express written consent of the author.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</si>
</sst>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b/>
      <sz val="10"/>
      <color indexed="10"/>
      <name val="Arial"/>
      <family val="2"/>
    </font>
    <font>
      <b/>
      <sz val="10"/>
      <color indexed="12"/>
      <name val="Arial"/>
      <family val="2"/>
    </font>
    <font>
      <sz val="10"/>
      <color indexed="10"/>
      <name val="Arial"/>
      <family val="2"/>
    </font>
    <font>
      <sz val="10"/>
      <color indexed="12"/>
      <name val="Arial"/>
      <family val="2"/>
    </font>
    <font>
      <sz val="10"/>
      <color indexed="17"/>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right/>
      <top style="thin">
        <color indexed="64"/>
      </top>
      <bottom/>
      <diagonal/>
    </border>
    <border>
      <left/>
      <right/>
      <top/>
      <bottom style="dashDotDot">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ashDotDot">
        <color indexed="64"/>
      </bottom>
      <diagonal/>
    </border>
    <border>
      <left/>
      <right style="thin">
        <color indexed="64"/>
      </right>
      <top/>
      <bottom style="dashDotDot">
        <color indexed="64"/>
      </bottom>
      <diagonal/>
    </border>
    <border>
      <left/>
      <right style="thin">
        <color indexed="64"/>
      </right>
      <top/>
      <bottom style="dashDot">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4">
    <xf numFmtId="0" fontId="0" fillId="0" borderId="0" xfId="0"/>
    <xf numFmtId="0" fontId="0" fillId="2" borderId="0" xfId="0" applyFill="1"/>
    <xf numFmtId="0" fontId="3" fillId="0" borderId="0" xfId="0" applyFont="1" applyAlignment="1">
      <alignment vertical="center"/>
    </xf>
    <xf numFmtId="0" fontId="0" fillId="0" borderId="0" xfId="0" applyAlignment="1">
      <alignment wrapText="1"/>
    </xf>
    <xf numFmtId="0" fontId="3" fillId="0" borderId="0" xfId="0" applyFont="1"/>
    <xf numFmtId="11" fontId="0" fillId="0" borderId="0" xfId="0" applyNumberFormat="1"/>
    <xf numFmtId="0" fontId="1" fillId="3" borderId="1" xfId="0" applyFont="1"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center"/>
    </xf>
    <xf numFmtId="0" fontId="1" fillId="3" borderId="0" xfId="0" applyFont="1" applyFill="1" applyBorder="1" applyAlignment="1">
      <alignment horizontal="center"/>
    </xf>
    <xf numFmtId="0" fontId="1" fillId="3" borderId="4" xfId="0" applyFont="1" applyFill="1" applyBorder="1"/>
    <xf numFmtId="0" fontId="1" fillId="3" borderId="5" xfId="0" applyFont="1" applyFill="1" applyBorder="1"/>
    <xf numFmtId="0" fontId="1" fillId="3" borderId="5" xfId="0" applyFont="1" applyFill="1" applyBorder="1" applyAlignment="1">
      <alignment horizontal="center"/>
    </xf>
    <xf numFmtId="0" fontId="1" fillId="3" borderId="4" xfId="0" applyFont="1" applyFill="1" applyBorder="1" applyAlignment="1">
      <alignment horizontal="left"/>
    </xf>
    <xf numFmtId="0" fontId="1" fillId="3" borderId="1" xfId="0" applyFont="1" applyFill="1" applyBorder="1"/>
    <xf numFmtId="0" fontId="1" fillId="3" borderId="6" xfId="0" applyFont="1" applyFill="1" applyBorder="1"/>
    <xf numFmtId="0" fontId="1" fillId="3" borderId="2" xfId="0" applyFont="1" applyFill="1" applyBorder="1"/>
    <xf numFmtId="0" fontId="1" fillId="3" borderId="7" xfId="0" applyFont="1" applyFill="1" applyBorder="1"/>
    <xf numFmtId="11" fontId="4" fillId="3" borderId="2" xfId="0" applyNumberFormat="1" applyFont="1" applyFill="1" applyBorder="1"/>
    <xf numFmtId="0" fontId="1" fillId="3" borderId="8" xfId="0" applyFont="1" applyFill="1" applyBorder="1" applyAlignment="1">
      <alignment horizontal="center"/>
    </xf>
    <xf numFmtId="0" fontId="1" fillId="3" borderId="6" xfId="0" applyFont="1" applyFill="1" applyBorder="1" applyAlignment="1">
      <alignment horizontal="left"/>
    </xf>
    <xf numFmtId="0" fontId="1" fillId="3" borderId="2"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4" fillId="3" borderId="12" xfId="0" applyFont="1" applyFill="1" applyBorder="1" applyAlignment="1">
      <alignment horizontal="center"/>
    </xf>
    <xf numFmtId="0" fontId="4" fillId="3" borderId="0" xfId="0" applyFont="1" applyFill="1" applyBorder="1" applyAlignment="1">
      <alignment horizontal="center"/>
    </xf>
    <xf numFmtId="0" fontId="4" fillId="3" borderId="3" xfId="0" applyFont="1" applyFill="1" applyBorder="1" applyAlignment="1">
      <alignment horizontal="center"/>
    </xf>
    <xf numFmtId="11" fontId="4" fillId="3" borderId="0" xfId="0" applyNumberFormat="1" applyFont="1" applyFill="1"/>
    <xf numFmtId="11" fontId="4" fillId="3" borderId="12" xfId="0" applyNumberFormat="1" applyFont="1" applyFill="1" applyBorder="1" applyAlignment="1">
      <alignment horizontal="center"/>
    </xf>
    <xf numFmtId="11" fontId="5" fillId="3" borderId="0" xfId="0" applyNumberFormat="1" applyFont="1" applyFill="1" applyBorder="1" applyAlignment="1">
      <alignment horizontal="center"/>
    </xf>
    <xf numFmtId="11" fontId="5" fillId="3" borderId="3" xfId="0" applyNumberFormat="1" applyFont="1" applyFill="1" applyBorder="1" applyAlignment="1">
      <alignment horizontal="center"/>
    </xf>
    <xf numFmtId="0" fontId="1" fillId="3" borderId="12" xfId="0" applyFont="1" applyFill="1" applyBorder="1" applyAlignment="1">
      <alignment horizontal="center"/>
    </xf>
    <xf numFmtId="0" fontId="1" fillId="3" borderId="0" xfId="0" applyFont="1" applyFill="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11" fontId="4" fillId="3" borderId="14" xfId="0" applyNumberFormat="1" applyFont="1" applyFill="1" applyBorder="1" applyAlignment="1">
      <alignment horizontal="center"/>
    </xf>
    <xf numFmtId="11" fontId="4" fillId="3" borderId="13" xfId="0" applyNumberFormat="1" applyFont="1" applyFill="1" applyBorder="1" applyAlignment="1">
      <alignment horizontal="center"/>
    </xf>
    <xf numFmtId="11" fontId="5" fillId="3" borderId="15" xfId="0" applyNumberFormat="1" applyFont="1" applyFill="1" applyBorder="1" applyAlignment="1">
      <alignment horizontal="center"/>
    </xf>
    <xf numFmtId="0" fontId="3" fillId="0" borderId="0" xfId="0" applyFont="1" applyBorder="1"/>
    <xf numFmtId="0" fontId="1" fillId="0" borderId="0" xfId="1" applyNumberFormat="1" applyAlignment="1">
      <alignment vertical="top" wrapText="1"/>
    </xf>
    <xf numFmtId="0" fontId="1" fillId="0" borderId="0" xfId="1"/>
  </cellXfs>
  <cellStyles count="2">
    <cellStyle name="Normal" xfId="0" builtinId="0"/>
    <cellStyle name="Normal 2" xfId="1" xr:uid="{15B8330E-59A5-461C-9E37-B115FE7EEE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Self-impedance magnitude [ohm]</a:t>
            </a:r>
          </a:p>
        </c:rich>
      </c:tx>
      <c:layout>
        <c:manualLayout>
          <c:xMode val="edge"/>
          <c:yMode val="edge"/>
          <c:x val="0.28571444459273099"/>
          <c:y val="1.2165354330708662E-2"/>
        </c:manualLayout>
      </c:layout>
      <c:overlay val="0"/>
      <c:spPr>
        <a:noFill/>
        <a:ln w="25400">
          <a:noFill/>
        </a:ln>
      </c:spPr>
    </c:title>
    <c:autoTitleDeleted val="0"/>
    <c:view3D>
      <c:rotX val="37"/>
      <c:hPercent val="100"/>
      <c:rotY val="33"/>
      <c:depthPercent val="100"/>
      <c:rAngAx val="0"/>
    </c:view3D>
    <c:floor>
      <c:thickness val="0"/>
      <c:spPr>
        <a:solidFill>
          <a:srgbClr val="FFFFFF"/>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0.1385928948236928"/>
          <c:y val="9.0024544804366266E-2"/>
          <c:w val="0.85287935276118654"/>
          <c:h val="0.87104829837738174"/>
        </c:manualLayout>
      </c:layout>
      <c:surface3DChart>
        <c:wireframe val="0"/>
        <c:ser>
          <c:idx val="0"/>
          <c:order val="0"/>
          <c:tx>
            <c:strRef>
              <c:f>Input_data!$F$101</c:f>
              <c:strCache>
                <c:ptCount val="1"/>
              </c:strCache>
            </c:strRef>
          </c:tx>
          <c:spPr>
            <a:solidFill>
              <a:srgbClr val="9999FF"/>
            </a:solidFill>
            <a:ln w="12700">
              <a:solidFill>
                <a:srgbClr val="000000"/>
              </a:solidFill>
              <a:prstDash val="solid"/>
            </a:ln>
            <a:sp3d prstMaterial="flat"/>
          </c:spPr>
          <c:cat>
            <c:numRef>
              <c:f>Input_data!$G$100:$Q$100</c:f>
              <c:numCache>
                <c:formatCode>General</c:formatCode>
                <c:ptCount val="11"/>
              </c:numCache>
            </c:numRef>
          </c:cat>
          <c:val>
            <c:numRef>
              <c:f>Input_data!$G$101:$Q$101</c:f>
              <c:numCache>
                <c:formatCode>General</c:formatCode>
                <c:ptCount val="11"/>
                <c:pt idx="0">
                  <c:v>0.1429917675398005</c:v>
                </c:pt>
                <c:pt idx="1">
                  <c:v>0.10717475737686974</c:v>
                </c:pt>
                <c:pt idx="2">
                  <c:v>9.4174195703093724E-2</c:v>
                </c:pt>
                <c:pt idx="3">
                  <c:v>8.7112130534340387E-2</c:v>
                </c:pt>
                <c:pt idx="4">
                  <c:v>8.3114478111356249E-2</c:v>
                </c:pt>
                <c:pt idx="5">
                  <c:v>8.2615508679262054E-2</c:v>
                </c:pt>
                <c:pt idx="6">
                  <c:v>8.3114478111395329E-2</c:v>
                </c:pt>
                <c:pt idx="7">
                  <c:v>8.7112130534394566E-2</c:v>
                </c:pt>
                <c:pt idx="8">
                  <c:v>9.4174195702856608E-2</c:v>
                </c:pt>
                <c:pt idx="9">
                  <c:v>0.1071747573755393</c:v>
                </c:pt>
                <c:pt idx="10">
                  <c:v>0.14299176754119136</c:v>
                </c:pt>
              </c:numCache>
            </c:numRef>
          </c:val>
          <c:extLst>
            <c:ext xmlns:c16="http://schemas.microsoft.com/office/drawing/2014/chart" uri="{C3380CC4-5D6E-409C-BE32-E72D297353CC}">
              <c16:uniqueId val="{00000000-C62C-4A7A-82E5-5436C8EBE6DB}"/>
            </c:ext>
          </c:extLst>
        </c:ser>
        <c:ser>
          <c:idx val="1"/>
          <c:order val="1"/>
          <c:tx>
            <c:strRef>
              <c:f>Input_data!$F$102</c:f>
              <c:strCache>
                <c:ptCount val="1"/>
              </c:strCache>
            </c:strRef>
          </c:tx>
          <c:spPr>
            <a:solidFill>
              <a:srgbClr val="993366"/>
            </a:solidFill>
            <a:ln w="12700">
              <a:solidFill>
                <a:srgbClr val="000000"/>
              </a:solidFill>
              <a:prstDash val="solid"/>
            </a:ln>
            <a:sp3d prstMaterial="flat"/>
          </c:spPr>
          <c:cat>
            <c:numRef>
              <c:f>Input_data!$G$100:$Q$100</c:f>
              <c:numCache>
                <c:formatCode>General</c:formatCode>
                <c:ptCount val="11"/>
              </c:numCache>
            </c:numRef>
          </c:cat>
          <c:val>
            <c:numRef>
              <c:f>Input_data!$G$102:$Q$102</c:f>
              <c:numCache>
                <c:formatCode>General</c:formatCode>
                <c:ptCount val="11"/>
                <c:pt idx="0">
                  <c:v>0.10717475737686707</c:v>
                </c:pt>
                <c:pt idx="1">
                  <c:v>8.5687660150580089E-2</c:v>
                </c:pt>
                <c:pt idx="2">
                  <c:v>7.485802517138912E-2</c:v>
                </c:pt>
                <c:pt idx="3">
                  <c:v>6.7926511906902562E-2</c:v>
                </c:pt>
                <c:pt idx="4">
                  <c:v>6.3890693481527525E-2</c:v>
                </c:pt>
                <c:pt idx="5">
                  <c:v>6.171869537456233E-2</c:v>
                </c:pt>
                <c:pt idx="6">
                  <c:v>6.3890693481476024E-2</c:v>
                </c:pt>
                <c:pt idx="7">
                  <c:v>6.7926511906688539E-2</c:v>
                </c:pt>
                <c:pt idx="8">
                  <c:v>7.4858025170885578E-2</c:v>
                </c:pt>
                <c:pt idx="9">
                  <c:v>8.5687660149232819E-2</c:v>
                </c:pt>
                <c:pt idx="10">
                  <c:v>0.10717475737841954</c:v>
                </c:pt>
              </c:numCache>
            </c:numRef>
          </c:val>
          <c:extLst>
            <c:ext xmlns:c16="http://schemas.microsoft.com/office/drawing/2014/chart" uri="{C3380CC4-5D6E-409C-BE32-E72D297353CC}">
              <c16:uniqueId val="{00000001-C62C-4A7A-82E5-5436C8EBE6DB}"/>
            </c:ext>
          </c:extLst>
        </c:ser>
        <c:ser>
          <c:idx val="2"/>
          <c:order val="2"/>
          <c:tx>
            <c:strRef>
              <c:f>Input_data!$F$103</c:f>
              <c:strCache>
                <c:ptCount val="1"/>
              </c:strCache>
            </c:strRef>
          </c:tx>
          <c:spPr>
            <a:solidFill>
              <a:srgbClr val="FFFFCC"/>
            </a:solidFill>
            <a:ln w="12700">
              <a:solidFill>
                <a:srgbClr val="000000"/>
              </a:solidFill>
              <a:prstDash val="solid"/>
            </a:ln>
            <a:sp3d prstMaterial="flat"/>
          </c:spPr>
          <c:cat>
            <c:numRef>
              <c:f>Input_data!$G$100:$Q$100</c:f>
              <c:numCache>
                <c:formatCode>General</c:formatCode>
                <c:ptCount val="11"/>
              </c:numCache>
            </c:numRef>
          </c:cat>
          <c:val>
            <c:numRef>
              <c:f>Input_data!$G$103:$Q$103</c:f>
              <c:numCache>
                <c:formatCode>General</c:formatCode>
                <c:ptCount val="11"/>
                <c:pt idx="0">
                  <c:v>9.4174195703091074E-2</c:v>
                </c:pt>
                <c:pt idx="1">
                  <c:v>7.485802517138912E-2</c:v>
                </c:pt>
                <c:pt idx="2">
                  <c:v>6.5519746054526498E-2</c:v>
                </c:pt>
                <c:pt idx="3">
                  <c:v>5.900373128507537E-2</c:v>
                </c:pt>
                <c:pt idx="4">
                  <c:v>5.4575429495181425E-2</c:v>
                </c:pt>
                <c:pt idx="5">
                  <c:v>5.3711031801609951E-2</c:v>
                </c:pt>
                <c:pt idx="6">
                  <c:v>5.457542949518409E-2</c:v>
                </c:pt>
                <c:pt idx="7">
                  <c:v>5.9003731285078929E-2</c:v>
                </c:pt>
                <c:pt idx="8">
                  <c:v>6.5519746054418154E-2</c:v>
                </c:pt>
                <c:pt idx="9">
                  <c:v>7.4858025171021456E-2</c:v>
                </c:pt>
                <c:pt idx="10">
                  <c:v>9.417419570467106E-2</c:v>
                </c:pt>
              </c:numCache>
            </c:numRef>
          </c:val>
          <c:extLst>
            <c:ext xmlns:c16="http://schemas.microsoft.com/office/drawing/2014/chart" uri="{C3380CC4-5D6E-409C-BE32-E72D297353CC}">
              <c16:uniqueId val="{00000002-C62C-4A7A-82E5-5436C8EBE6DB}"/>
            </c:ext>
          </c:extLst>
        </c:ser>
        <c:ser>
          <c:idx val="3"/>
          <c:order val="3"/>
          <c:tx>
            <c:strRef>
              <c:f>Input_data!$F$104</c:f>
              <c:strCache>
                <c:ptCount val="1"/>
              </c:strCache>
            </c:strRef>
          </c:tx>
          <c:spPr>
            <a:solidFill>
              <a:srgbClr val="CCFFFF"/>
            </a:solidFill>
            <a:ln w="12700">
              <a:solidFill>
                <a:srgbClr val="000000"/>
              </a:solidFill>
              <a:prstDash val="solid"/>
            </a:ln>
            <a:sp3d prstMaterial="flat"/>
          </c:spPr>
          <c:cat>
            <c:numRef>
              <c:f>Input_data!$G$100:$Q$100</c:f>
              <c:numCache>
                <c:formatCode>General</c:formatCode>
                <c:ptCount val="11"/>
              </c:numCache>
            </c:numRef>
          </c:cat>
          <c:val>
            <c:numRef>
              <c:f>Input_data!$G$104:$Q$104</c:f>
              <c:numCache>
                <c:formatCode>General</c:formatCode>
                <c:ptCount val="11"/>
                <c:pt idx="0">
                  <c:v>8.7112130534340387E-2</c:v>
                </c:pt>
                <c:pt idx="1">
                  <c:v>6.7926511906902562E-2</c:v>
                </c:pt>
                <c:pt idx="2">
                  <c:v>5.9003731285071817E-2</c:v>
                </c:pt>
                <c:pt idx="3">
                  <c:v>5.1661658611289109E-2</c:v>
                </c:pt>
                <c:pt idx="4">
                  <c:v>4.5756303143459714E-2</c:v>
                </c:pt>
                <c:pt idx="5">
                  <c:v>4.2550644875250794E-2</c:v>
                </c:pt>
                <c:pt idx="6">
                  <c:v>4.5756303143547623E-2</c:v>
                </c:pt>
                <c:pt idx="7">
                  <c:v>5.166165861142942E-2</c:v>
                </c:pt>
                <c:pt idx="8">
                  <c:v>5.9003731285308926E-2</c:v>
                </c:pt>
                <c:pt idx="9">
                  <c:v>6.7926511906827081E-2</c:v>
                </c:pt>
                <c:pt idx="10">
                  <c:v>8.7112130536197444E-2</c:v>
                </c:pt>
              </c:numCache>
            </c:numRef>
          </c:val>
          <c:extLst>
            <c:ext xmlns:c16="http://schemas.microsoft.com/office/drawing/2014/chart" uri="{C3380CC4-5D6E-409C-BE32-E72D297353CC}">
              <c16:uniqueId val="{00000003-C62C-4A7A-82E5-5436C8EBE6DB}"/>
            </c:ext>
          </c:extLst>
        </c:ser>
        <c:ser>
          <c:idx val="4"/>
          <c:order val="4"/>
          <c:tx>
            <c:strRef>
              <c:f>Input_data!$F$105</c:f>
              <c:strCache>
                <c:ptCount val="1"/>
              </c:strCache>
            </c:strRef>
          </c:tx>
          <c:spPr>
            <a:solidFill>
              <a:srgbClr val="660066"/>
            </a:solidFill>
            <a:ln w="12700">
              <a:solidFill>
                <a:srgbClr val="000000"/>
              </a:solidFill>
              <a:prstDash val="solid"/>
            </a:ln>
            <a:sp3d prstMaterial="flat"/>
          </c:spPr>
          <c:cat>
            <c:numRef>
              <c:f>Input_data!$G$100:$Q$100</c:f>
              <c:numCache>
                <c:formatCode>General</c:formatCode>
                <c:ptCount val="11"/>
              </c:numCache>
            </c:numRef>
          </c:cat>
          <c:val>
            <c:numRef>
              <c:f>Input_data!$G$105:$Q$105</c:f>
              <c:numCache>
                <c:formatCode>General</c:formatCode>
                <c:ptCount val="11"/>
                <c:pt idx="0">
                  <c:v>8.3114478111355361E-2</c:v>
                </c:pt>
                <c:pt idx="1">
                  <c:v>6.3890693481525748E-2</c:v>
                </c:pt>
                <c:pt idx="2">
                  <c:v>5.4575429495181425E-2</c:v>
                </c:pt>
                <c:pt idx="3">
                  <c:v>4.5756303143459714E-2</c:v>
                </c:pt>
                <c:pt idx="4">
                  <c:v>3.5681917064173369E-2</c:v>
                </c:pt>
                <c:pt idx="5">
                  <c:v>2.87881749615337E-2</c:v>
                </c:pt>
                <c:pt idx="6">
                  <c:v>3.5681917064302994E-2</c:v>
                </c:pt>
                <c:pt idx="7">
                  <c:v>4.5756303143700355E-2</c:v>
                </c:pt>
                <c:pt idx="8">
                  <c:v>5.4575429495587253E-2</c:v>
                </c:pt>
                <c:pt idx="9">
                  <c:v>6.3890693481610125E-2</c:v>
                </c:pt>
                <c:pt idx="10">
                  <c:v>8.3114478113391815E-2</c:v>
                </c:pt>
              </c:numCache>
            </c:numRef>
          </c:val>
          <c:extLst>
            <c:ext xmlns:c16="http://schemas.microsoft.com/office/drawing/2014/chart" uri="{C3380CC4-5D6E-409C-BE32-E72D297353CC}">
              <c16:uniqueId val="{00000004-C62C-4A7A-82E5-5436C8EBE6DB}"/>
            </c:ext>
          </c:extLst>
        </c:ser>
        <c:ser>
          <c:idx val="5"/>
          <c:order val="5"/>
          <c:tx>
            <c:strRef>
              <c:f>Input_data!$F$106</c:f>
              <c:strCache>
                <c:ptCount val="1"/>
              </c:strCache>
            </c:strRef>
          </c:tx>
          <c:spPr>
            <a:solidFill>
              <a:srgbClr val="FF8080"/>
            </a:solidFill>
            <a:ln w="12700">
              <a:solidFill>
                <a:srgbClr val="000000"/>
              </a:solidFill>
              <a:prstDash val="solid"/>
            </a:ln>
            <a:sp3d prstMaterial="flat"/>
          </c:spPr>
          <c:cat>
            <c:numRef>
              <c:f>Input_data!$G$100:$Q$100</c:f>
              <c:numCache>
                <c:formatCode>General</c:formatCode>
                <c:ptCount val="11"/>
              </c:numCache>
            </c:numRef>
          </c:cat>
          <c:val>
            <c:numRef>
              <c:f>Input_data!$G$106:$Q$106</c:f>
              <c:numCache>
                <c:formatCode>General</c:formatCode>
                <c:ptCount val="11"/>
                <c:pt idx="0">
                  <c:v>8.2615508679257613E-2</c:v>
                </c:pt>
                <c:pt idx="1">
                  <c:v>6.171869537456233E-2</c:v>
                </c:pt>
                <c:pt idx="2">
                  <c:v>5.3711031801613504E-2</c:v>
                </c:pt>
                <c:pt idx="3">
                  <c:v>4.2550644875250794E-2</c:v>
                </c:pt>
                <c:pt idx="4">
                  <c:v>2.87881749615337E-2</c:v>
                </c:pt>
                <c:pt idx="5">
                  <c:v>4.802033577388014E-3</c:v>
                </c:pt>
                <c:pt idx="6">
                  <c:v>2.8788174961823072E-2</c:v>
                </c:pt>
                <c:pt idx="7">
                  <c:v>4.2550644875243696E-2</c:v>
                </c:pt>
                <c:pt idx="8">
                  <c:v>5.3711031802497089E-2</c:v>
                </c:pt>
                <c:pt idx="9">
                  <c:v>6.1718695374092546E-2</c:v>
                </c:pt>
                <c:pt idx="10">
                  <c:v>8.261550868221948E-2</c:v>
                </c:pt>
              </c:numCache>
            </c:numRef>
          </c:val>
          <c:extLst>
            <c:ext xmlns:c16="http://schemas.microsoft.com/office/drawing/2014/chart" uri="{C3380CC4-5D6E-409C-BE32-E72D297353CC}">
              <c16:uniqueId val="{00000005-C62C-4A7A-82E5-5436C8EBE6DB}"/>
            </c:ext>
          </c:extLst>
        </c:ser>
        <c:ser>
          <c:idx val="6"/>
          <c:order val="6"/>
          <c:tx>
            <c:strRef>
              <c:f>Input_data!$F$107</c:f>
              <c:strCache>
                <c:ptCount val="1"/>
              </c:strCache>
            </c:strRef>
          </c:tx>
          <c:spPr>
            <a:solidFill>
              <a:srgbClr val="0066CC"/>
            </a:solidFill>
            <a:ln w="12700">
              <a:solidFill>
                <a:srgbClr val="000000"/>
              </a:solidFill>
              <a:prstDash val="solid"/>
            </a:ln>
            <a:sp3d prstMaterial="flat"/>
          </c:spPr>
          <c:cat>
            <c:numRef>
              <c:f>Input_data!$G$100:$Q$100</c:f>
              <c:numCache>
                <c:formatCode>General</c:formatCode>
                <c:ptCount val="11"/>
              </c:numCache>
            </c:numRef>
          </c:cat>
          <c:val>
            <c:numRef>
              <c:f>Input_data!$G$107:$Q$107</c:f>
              <c:numCache>
                <c:formatCode>General</c:formatCode>
                <c:ptCount val="11"/>
                <c:pt idx="0">
                  <c:v>8.3114478111397994E-2</c:v>
                </c:pt>
                <c:pt idx="1">
                  <c:v>6.38906934814778E-2</c:v>
                </c:pt>
                <c:pt idx="2">
                  <c:v>5.4575429495185866E-2</c:v>
                </c:pt>
                <c:pt idx="3">
                  <c:v>4.5756303143547623E-2</c:v>
                </c:pt>
                <c:pt idx="4">
                  <c:v>3.5681917064302994E-2</c:v>
                </c:pt>
                <c:pt idx="5">
                  <c:v>2.8788174961823072E-2</c:v>
                </c:pt>
                <c:pt idx="6">
                  <c:v>3.568191706443706E-2</c:v>
                </c:pt>
                <c:pt idx="7">
                  <c:v>4.5756303143788264E-2</c:v>
                </c:pt>
                <c:pt idx="8">
                  <c:v>5.4575429495585484E-2</c:v>
                </c:pt>
                <c:pt idx="9">
                  <c:v>6.3890693481559499E-2</c:v>
                </c:pt>
                <c:pt idx="10">
                  <c:v>8.3114478113435336E-2</c:v>
                </c:pt>
              </c:numCache>
            </c:numRef>
          </c:val>
          <c:extLst>
            <c:ext xmlns:c16="http://schemas.microsoft.com/office/drawing/2014/chart" uri="{C3380CC4-5D6E-409C-BE32-E72D297353CC}">
              <c16:uniqueId val="{00000006-C62C-4A7A-82E5-5436C8EBE6DB}"/>
            </c:ext>
          </c:extLst>
        </c:ser>
        <c:ser>
          <c:idx val="7"/>
          <c:order val="7"/>
          <c:tx>
            <c:strRef>
              <c:f>Input_data!$F$108</c:f>
              <c:strCache>
                <c:ptCount val="1"/>
              </c:strCache>
            </c:strRef>
          </c:tx>
          <c:spPr>
            <a:solidFill>
              <a:srgbClr val="CCCCFF"/>
            </a:solidFill>
            <a:ln w="12700">
              <a:solidFill>
                <a:srgbClr val="000000"/>
              </a:solidFill>
              <a:prstDash val="solid"/>
            </a:ln>
            <a:sp3d prstMaterial="flat"/>
          </c:spPr>
          <c:cat>
            <c:numRef>
              <c:f>Input_data!$G$100:$Q$100</c:f>
              <c:numCache>
                <c:formatCode>General</c:formatCode>
                <c:ptCount val="11"/>
              </c:numCache>
            </c:numRef>
          </c:cat>
          <c:val>
            <c:numRef>
              <c:f>Input_data!$G$108:$Q$108</c:f>
              <c:numCache>
                <c:formatCode>General</c:formatCode>
                <c:ptCount val="11"/>
                <c:pt idx="0">
                  <c:v>8.7112130534391014E-2</c:v>
                </c:pt>
                <c:pt idx="1">
                  <c:v>6.7926511906686762E-2</c:v>
                </c:pt>
                <c:pt idx="2">
                  <c:v>5.9003731285072705E-2</c:v>
                </c:pt>
                <c:pt idx="3">
                  <c:v>5.166165861142942E-2</c:v>
                </c:pt>
                <c:pt idx="4">
                  <c:v>4.5756303143700355E-2</c:v>
                </c:pt>
                <c:pt idx="5">
                  <c:v>4.2550644875243696E-2</c:v>
                </c:pt>
                <c:pt idx="6">
                  <c:v>4.5756303143788264E-2</c:v>
                </c:pt>
                <c:pt idx="7">
                  <c:v>5.1661658611574166E-2</c:v>
                </c:pt>
                <c:pt idx="8">
                  <c:v>5.9003731285304492E-2</c:v>
                </c:pt>
                <c:pt idx="9">
                  <c:v>6.7926511906605952E-2</c:v>
                </c:pt>
                <c:pt idx="10">
                  <c:v>8.711213053624807E-2</c:v>
                </c:pt>
              </c:numCache>
            </c:numRef>
          </c:val>
          <c:extLst>
            <c:ext xmlns:c16="http://schemas.microsoft.com/office/drawing/2014/chart" uri="{C3380CC4-5D6E-409C-BE32-E72D297353CC}">
              <c16:uniqueId val="{00000007-C62C-4A7A-82E5-5436C8EBE6DB}"/>
            </c:ext>
          </c:extLst>
        </c:ser>
        <c:ser>
          <c:idx val="8"/>
          <c:order val="8"/>
          <c:tx>
            <c:strRef>
              <c:f>Input_data!$F$109</c:f>
              <c:strCache>
                <c:ptCount val="1"/>
              </c:strCache>
            </c:strRef>
          </c:tx>
          <c:spPr>
            <a:solidFill>
              <a:srgbClr val="000080"/>
            </a:solidFill>
            <a:ln w="12700">
              <a:solidFill>
                <a:srgbClr val="000000"/>
              </a:solidFill>
              <a:prstDash val="solid"/>
            </a:ln>
            <a:sp3d prstMaterial="flat"/>
          </c:spPr>
          <c:cat>
            <c:numRef>
              <c:f>Input_data!$G$100:$Q$100</c:f>
              <c:numCache>
                <c:formatCode>General</c:formatCode>
                <c:ptCount val="11"/>
              </c:numCache>
            </c:numRef>
          </c:cat>
          <c:val>
            <c:numRef>
              <c:f>Input_data!$G$109:$Q$109</c:f>
              <c:numCache>
                <c:formatCode>General</c:formatCode>
                <c:ptCount val="11"/>
                <c:pt idx="0">
                  <c:v>9.4174195702854832E-2</c:v>
                </c:pt>
                <c:pt idx="1">
                  <c:v>7.4858025170885578E-2</c:v>
                </c:pt>
                <c:pt idx="2">
                  <c:v>6.5519746054418154E-2</c:v>
                </c:pt>
                <c:pt idx="3">
                  <c:v>5.9003731285307157E-2</c:v>
                </c:pt>
                <c:pt idx="4">
                  <c:v>5.4575429495581924E-2</c:v>
                </c:pt>
                <c:pt idx="5">
                  <c:v>5.3711031802497089E-2</c:v>
                </c:pt>
                <c:pt idx="6">
                  <c:v>5.4575429495585484E-2</c:v>
                </c:pt>
                <c:pt idx="7">
                  <c:v>5.9003731285304492E-2</c:v>
                </c:pt>
                <c:pt idx="8">
                  <c:v>6.5519746054305383E-2</c:v>
                </c:pt>
                <c:pt idx="9">
                  <c:v>7.48580251705179E-2</c:v>
                </c:pt>
                <c:pt idx="10">
                  <c:v>9.4174195704434818E-2</c:v>
                </c:pt>
              </c:numCache>
            </c:numRef>
          </c:val>
          <c:extLst>
            <c:ext xmlns:c16="http://schemas.microsoft.com/office/drawing/2014/chart" uri="{C3380CC4-5D6E-409C-BE32-E72D297353CC}">
              <c16:uniqueId val="{00000008-C62C-4A7A-82E5-5436C8EBE6DB}"/>
            </c:ext>
          </c:extLst>
        </c:ser>
        <c:ser>
          <c:idx val="9"/>
          <c:order val="9"/>
          <c:tx>
            <c:strRef>
              <c:f>Input_data!$F$110</c:f>
              <c:strCache>
                <c:ptCount val="1"/>
              </c:strCache>
            </c:strRef>
          </c:tx>
          <c:spPr>
            <a:solidFill>
              <a:srgbClr val="FF00FF"/>
            </a:solidFill>
            <a:ln w="12700">
              <a:solidFill>
                <a:srgbClr val="000000"/>
              </a:solidFill>
              <a:prstDash val="solid"/>
            </a:ln>
            <a:sp3d prstMaterial="flat"/>
          </c:spPr>
          <c:cat>
            <c:numRef>
              <c:f>Input_data!$G$100:$Q$100</c:f>
              <c:numCache>
                <c:formatCode>General</c:formatCode>
                <c:ptCount val="11"/>
              </c:numCache>
            </c:numRef>
          </c:cat>
          <c:val>
            <c:numRef>
              <c:f>Input_data!$G$110:$Q$110</c:f>
              <c:numCache>
                <c:formatCode>General</c:formatCode>
                <c:ptCount val="11"/>
                <c:pt idx="0">
                  <c:v>0.10717475737553753</c:v>
                </c:pt>
                <c:pt idx="1">
                  <c:v>8.5687660149232819E-2</c:v>
                </c:pt>
                <c:pt idx="2">
                  <c:v>7.4858025171021456E-2</c:v>
                </c:pt>
                <c:pt idx="3">
                  <c:v>6.7926511906827081E-2</c:v>
                </c:pt>
                <c:pt idx="4">
                  <c:v>6.3890693481610125E-2</c:v>
                </c:pt>
                <c:pt idx="5">
                  <c:v>6.1718695374092546E-2</c:v>
                </c:pt>
                <c:pt idx="6">
                  <c:v>6.3890693481555946E-2</c:v>
                </c:pt>
                <c:pt idx="7">
                  <c:v>6.7926511906607728E-2</c:v>
                </c:pt>
                <c:pt idx="8">
                  <c:v>7.48580251705179E-2</c:v>
                </c:pt>
                <c:pt idx="9">
                  <c:v>8.568766014788555E-2</c:v>
                </c:pt>
                <c:pt idx="10">
                  <c:v>0.10717475737709088</c:v>
                </c:pt>
              </c:numCache>
            </c:numRef>
          </c:val>
          <c:extLst>
            <c:ext xmlns:c16="http://schemas.microsoft.com/office/drawing/2014/chart" uri="{C3380CC4-5D6E-409C-BE32-E72D297353CC}">
              <c16:uniqueId val="{00000009-C62C-4A7A-82E5-5436C8EBE6DB}"/>
            </c:ext>
          </c:extLst>
        </c:ser>
        <c:ser>
          <c:idx val="10"/>
          <c:order val="10"/>
          <c:tx>
            <c:strRef>
              <c:f>Input_data!$F$111</c:f>
              <c:strCache>
                <c:ptCount val="1"/>
              </c:strCache>
            </c:strRef>
          </c:tx>
          <c:spPr>
            <a:solidFill>
              <a:srgbClr val="FFFF00"/>
            </a:solidFill>
            <a:ln w="12700">
              <a:solidFill>
                <a:srgbClr val="000000"/>
              </a:solidFill>
              <a:prstDash val="solid"/>
            </a:ln>
            <a:sp3d prstMaterial="flat"/>
          </c:spPr>
          <c:cat>
            <c:numRef>
              <c:f>Input_data!$G$100:$Q$100</c:f>
              <c:numCache>
                <c:formatCode>General</c:formatCode>
                <c:ptCount val="11"/>
              </c:numCache>
            </c:numRef>
          </c:cat>
          <c:val>
            <c:numRef>
              <c:f>Input_data!$G$111:$Q$111</c:f>
              <c:numCache>
                <c:formatCode>General</c:formatCode>
                <c:ptCount val="11"/>
                <c:pt idx="0">
                  <c:v>0.14299176754118958</c:v>
                </c:pt>
                <c:pt idx="1">
                  <c:v>0.10717475737841954</c:v>
                </c:pt>
                <c:pt idx="2">
                  <c:v>9.417419570467106E-2</c:v>
                </c:pt>
                <c:pt idx="3">
                  <c:v>8.711213053619922E-2</c:v>
                </c:pt>
                <c:pt idx="4">
                  <c:v>8.311447811339448E-2</c:v>
                </c:pt>
                <c:pt idx="5">
                  <c:v>8.261550868221948E-2</c:v>
                </c:pt>
                <c:pt idx="6">
                  <c:v>8.3114478113432672E-2</c:v>
                </c:pt>
                <c:pt idx="7">
                  <c:v>8.7112130536250748E-2</c:v>
                </c:pt>
                <c:pt idx="8">
                  <c:v>9.4174195704434818E-2</c:v>
                </c:pt>
                <c:pt idx="9">
                  <c:v>0.10717475737709088</c:v>
                </c:pt>
                <c:pt idx="10">
                  <c:v>0.14299176754258044</c:v>
                </c:pt>
              </c:numCache>
            </c:numRef>
          </c:val>
          <c:extLst>
            <c:ext xmlns:c16="http://schemas.microsoft.com/office/drawing/2014/chart" uri="{C3380CC4-5D6E-409C-BE32-E72D297353CC}">
              <c16:uniqueId val="{0000000A-C62C-4A7A-82E5-5436C8EBE6DB}"/>
            </c:ext>
          </c:extLst>
        </c:ser>
        <c:bandFmts>
          <c:bandFmt>
            <c:idx val="0"/>
            <c:spPr>
              <a:solidFill>
                <a:srgbClr val="9999FF"/>
              </a:solidFill>
              <a:ln w="12700">
                <a:solidFill>
                  <a:srgbClr val="000000"/>
                </a:solidFill>
                <a:prstDash val="solid"/>
              </a:ln>
              <a:sp3d prstMaterial="flat"/>
            </c:spPr>
          </c:bandFmt>
          <c:bandFmt>
            <c:idx val="1"/>
            <c:spPr>
              <a:solidFill>
                <a:srgbClr val="993366"/>
              </a:solidFill>
              <a:ln w="12700">
                <a:solidFill>
                  <a:srgbClr val="000000"/>
                </a:solidFill>
                <a:prstDash val="solid"/>
              </a:ln>
              <a:sp3d prstMaterial="flat"/>
            </c:spPr>
          </c:bandFmt>
          <c:bandFmt>
            <c:idx val="2"/>
            <c:spPr>
              <a:solidFill>
                <a:srgbClr val="FFFFCC"/>
              </a:solidFill>
              <a:ln w="12700">
                <a:solidFill>
                  <a:srgbClr val="000000"/>
                </a:solidFill>
                <a:prstDash val="solid"/>
              </a:ln>
              <a:sp3d prstMaterial="flat"/>
            </c:spPr>
          </c:bandFmt>
          <c:bandFmt>
            <c:idx val="3"/>
            <c:spPr>
              <a:solidFill>
                <a:srgbClr val="CCFFFF"/>
              </a:solidFill>
              <a:ln w="12700">
                <a:solidFill>
                  <a:srgbClr val="000000"/>
                </a:solidFill>
                <a:prstDash val="solid"/>
              </a:ln>
              <a:sp3d prstMaterial="flat"/>
            </c:spPr>
          </c:bandFmt>
        </c:bandFmts>
        <c:axId val="88665919"/>
        <c:axId val="1"/>
        <c:axId val="2"/>
      </c:surface3DChart>
      <c:catAx>
        <c:axId val="88665919"/>
        <c:scaling>
          <c:orientation val="maxMin"/>
        </c:scaling>
        <c:delete val="0"/>
        <c:axPos val="b"/>
        <c:majorGridlines>
          <c:spPr>
            <a:ln w="3175">
              <a:solidFill>
                <a:srgbClr val="C0C0C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x</a:t>
                </a:r>
              </a:p>
            </c:rich>
          </c:tx>
          <c:layout>
            <c:manualLayout>
              <c:xMode val="edge"/>
              <c:yMode val="edge"/>
              <c:x val="0.33409222627888951"/>
              <c:y val="0.90315403869218336"/>
            </c:manualLayout>
          </c:layout>
          <c:overlay val="0"/>
          <c:spPr>
            <a:noFill/>
            <a:ln w="25400">
              <a:noFill/>
            </a:ln>
          </c:spPr>
        </c:title>
        <c:numFmt formatCode="General" sourceLinked="0"/>
        <c:majorTickMark val="out"/>
        <c:minorTickMark val="none"/>
        <c:tickLblPos val="low"/>
        <c:spPr>
          <a:ln w="3175">
            <a:solidFill>
              <a:srgbClr val="C0C0C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1"/>
      </c:catAx>
      <c:valAx>
        <c:axId val="1"/>
        <c:scaling>
          <c:logBase val="10"/>
          <c:orientation val="minMax"/>
          <c:max val="10"/>
          <c:min val="1E-3"/>
        </c:scaling>
        <c:delete val="0"/>
        <c:axPos val="r"/>
        <c:majorGridlines>
          <c:spPr>
            <a:ln w="3175">
              <a:solidFill>
                <a:srgbClr val="C0C0C0"/>
              </a:solidFill>
              <a:prstDash val="solid"/>
            </a:ln>
          </c:spPr>
        </c:majorGridlines>
        <c:numFmt formatCode="0.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665919"/>
        <c:crosses val="autoZero"/>
        <c:crossBetween val="between"/>
      </c:valAx>
      <c:serAx>
        <c:axId val="2"/>
        <c:scaling>
          <c:orientation val="minMax"/>
        </c:scaling>
        <c:delete val="0"/>
        <c:axPos val="b"/>
        <c:majorGridlines>
          <c:spPr>
            <a:ln w="3175">
              <a:solidFill>
                <a:srgbClr val="C0C0C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y</a:t>
                </a:r>
              </a:p>
            </c:rich>
          </c:tx>
          <c:layout>
            <c:manualLayout>
              <c:xMode val="edge"/>
              <c:yMode val="edge"/>
              <c:x val="0.68403828270700018"/>
              <c:y val="0.80725608802210969"/>
            </c:manualLayout>
          </c:layout>
          <c:overlay val="0"/>
          <c:spPr>
            <a:noFill/>
            <a:ln w="25400">
              <a:noFill/>
            </a:ln>
          </c:spPr>
        </c:title>
        <c:numFmt formatCode="General" sourceLinked="1"/>
        <c:majorTickMark val="out"/>
        <c:minorTickMark val="none"/>
        <c:tickLblPos val="low"/>
        <c:spPr>
          <a:ln w="3175">
            <a:solidFill>
              <a:srgbClr val="C0C0C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tickLblSkip val="1"/>
        <c:tickMarkSkip val="1"/>
      </c:serAx>
      <c:spPr>
        <a:noFill/>
        <a:ln w="25400">
          <a:noFill/>
        </a:ln>
      </c:spPr>
    </c:plotArea>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a:t>Transfer-impedance magnitude [ohm]
from test point x2, y2</a:t>
            </a:r>
          </a:p>
        </c:rich>
      </c:tx>
      <c:layout>
        <c:manualLayout>
          <c:xMode val="edge"/>
          <c:yMode val="edge"/>
          <c:x val="0.2531915128256027"/>
          <c:y val="1.213585925521686E-2"/>
        </c:manualLayout>
      </c:layout>
      <c:overlay val="0"/>
      <c:spPr>
        <a:solidFill>
          <a:srgbClr val="FFFFFF"/>
        </a:solidFill>
        <a:ln w="25400">
          <a:noFill/>
        </a:ln>
      </c:spPr>
    </c:title>
    <c:autoTitleDeleted val="0"/>
    <c:view3D>
      <c:rotX val="37"/>
      <c:hPercent val="100"/>
      <c:rotY val="33"/>
      <c:depthPercent val="100"/>
      <c:rAngAx val="0"/>
    </c:view3D>
    <c:floor>
      <c:thickness val="0"/>
      <c:spPr>
        <a:solidFill>
          <a:srgbClr val="FFFFFF"/>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0.13829787234042554"/>
          <c:y val="8.9805931676098488E-2"/>
          <c:w val="0.85319148936170208"/>
          <c:h val="0.87136025599241507"/>
        </c:manualLayout>
      </c:layout>
      <c:surface3DChart>
        <c:wireframe val="0"/>
        <c:ser>
          <c:idx val="0"/>
          <c:order val="0"/>
          <c:tx>
            <c:strRef>
              <c:f>Input_data!$F$81</c:f>
              <c:strCache>
                <c:ptCount val="1"/>
              </c:strCache>
            </c:strRef>
          </c:tx>
          <c:spPr>
            <a:solidFill>
              <a:srgbClr val="9999FF"/>
            </a:solidFill>
            <a:ln w="12700">
              <a:solidFill>
                <a:srgbClr val="000000"/>
              </a:solidFill>
              <a:prstDash val="solid"/>
            </a:ln>
            <a:sp3d prstMaterial="flat"/>
          </c:spPr>
          <c:cat>
            <c:numRef>
              <c:f>Input_data!$G$80:$Q$80</c:f>
              <c:numCache>
                <c:formatCode>General</c:formatCode>
                <c:ptCount val="11"/>
              </c:numCache>
            </c:numRef>
          </c:cat>
          <c:val>
            <c:numRef>
              <c:f>Input_data!$G$81:$Q$81</c:f>
              <c:numCache>
                <c:formatCode>General</c:formatCode>
                <c:ptCount val="11"/>
                <c:pt idx="0">
                  <c:v>1.9576226544150331E-2</c:v>
                </c:pt>
                <c:pt idx="1">
                  <c:v>1.9573329469130023E-2</c:v>
                </c:pt>
                <c:pt idx="2">
                  <c:v>1.9620221780232927E-2</c:v>
                </c:pt>
                <c:pt idx="3">
                  <c:v>1.9787931423376176E-2</c:v>
                </c:pt>
                <c:pt idx="4">
                  <c:v>2.0295782181359794E-2</c:v>
                </c:pt>
                <c:pt idx="5">
                  <c:v>2.1491205597976043E-2</c:v>
                </c:pt>
                <c:pt idx="6">
                  <c:v>2.2344730303356548E-2</c:v>
                </c:pt>
                <c:pt idx="7">
                  <c:v>2.3696391387901427E-2</c:v>
                </c:pt>
                <c:pt idx="8">
                  <c:v>2.4986814955271473E-2</c:v>
                </c:pt>
                <c:pt idx="9">
                  <c:v>2.6014307605003142E-2</c:v>
                </c:pt>
                <c:pt idx="10">
                  <c:v>2.7108986966617257E-2</c:v>
                </c:pt>
              </c:numCache>
            </c:numRef>
          </c:val>
          <c:extLst>
            <c:ext xmlns:c16="http://schemas.microsoft.com/office/drawing/2014/chart" uri="{C3380CC4-5D6E-409C-BE32-E72D297353CC}">
              <c16:uniqueId val="{00000000-0EBF-4AC8-88AE-69D9FB13C180}"/>
            </c:ext>
          </c:extLst>
        </c:ser>
        <c:ser>
          <c:idx val="1"/>
          <c:order val="1"/>
          <c:tx>
            <c:strRef>
              <c:f>Input_data!$F$82</c:f>
              <c:strCache>
                <c:ptCount val="1"/>
              </c:strCache>
            </c:strRef>
          </c:tx>
          <c:spPr>
            <a:solidFill>
              <a:srgbClr val="993366"/>
            </a:solidFill>
            <a:ln w="12700">
              <a:solidFill>
                <a:srgbClr val="000000"/>
              </a:solidFill>
              <a:prstDash val="solid"/>
            </a:ln>
            <a:sp3d prstMaterial="flat"/>
          </c:spPr>
          <c:cat>
            <c:numRef>
              <c:f>Input_data!$G$80:$Q$80</c:f>
              <c:numCache>
                <c:formatCode>General</c:formatCode>
                <c:ptCount val="11"/>
              </c:numCache>
            </c:numRef>
          </c:cat>
          <c:val>
            <c:numRef>
              <c:f>Input_data!$G$82:$Q$82</c:f>
              <c:numCache>
                <c:formatCode>General</c:formatCode>
                <c:ptCount val="11"/>
                <c:pt idx="0">
                  <c:v>1.9573329469130023E-2</c:v>
                </c:pt>
                <c:pt idx="1">
                  <c:v>1.9563953468260769E-2</c:v>
                </c:pt>
                <c:pt idx="2">
                  <c:v>1.9547170229227827E-2</c:v>
                </c:pt>
                <c:pt idx="3">
                  <c:v>1.9659577184127263E-2</c:v>
                </c:pt>
                <c:pt idx="4">
                  <c:v>1.9993719125190108E-2</c:v>
                </c:pt>
                <c:pt idx="5">
                  <c:v>2.0484971354565781E-2</c:v>
                </c:pt>
                <c:pt idx="6">
                  <c:v>2.214682930825931E-2</c:v>
                </c:pt>
                <c:pt idx="7">
                  <c:v>2.3750292382779745E-2</c:v>
                </c:pt>
                <c:pt idx="8">
                  <c:v>2.5201247617001349E-2</c:v>
                </c:pt>
                <c:pt idx="9">
                  <c:v>2.6089280046493642E-2</c:v>
                </c:pt>
                <c:pt idx="10">
                  <c:v>2.5679664795032191E-2</c:v>
                </c:pt>
              </c:numCache>
            </c:numRef>
          </c:val>
          <c:extLst>
            <c:ext xmlns:c16="http://schemas.microsoft.com/office/drawing/2014/chart" uri="{C3380CC4-5D6E-409C-BE32-E72D297353CC}">
              <c16:uniqueId val="{00000001-0EBF-4AC8-88AE-69D9FB13C180}"/>
            </c:ext>
          </c:extLst>
        </c:ser>
        <c:ser>
          <c:idx val="2"/>
          <c:order val="2"/>
          <c:tx>
            <c:strRef>
              <c:f>Input_data!$F$83</c:f>
              <c:strCache>
                <c:ptCount val="1"/>
              </c:strCache>
            </c:strRef>
          </c:tx>
          <c:spPr>
            <a:solidFill>
              <a:srgbClr val="FFFFCC"/>
            </a:solidFill>
            <a:ln w="12700">
              <a:solidFill>
                <a:srgbClr val="000000"/>
              </a:solidFill>
              <a:prstDash val="solid"/>
            </a:ln>
            <a:sp3d prstMaterial="flat"/>
          </c:spPr>
          <c:cat>
            <c:numRef>
              <c:f>Input_data!$G$80:$Q$80</c:f>
              <c:numCache>
                <c:formatCode>General</c:formatCode>
                <c:ptCount val="11"/>
              </c:numCache>
            </c:numRef>
          </c:cat>
          <c:val>
            <c:numRef>
              <c:f>Input_data!$G$83:$Q$83</c:f>
              <c:numCache>
                <c:formatCode>General</c:formatCode>
                <c:ptCount val="11"/>
                <c:pt idx="0">
                  <c:v>1.9620221780232039E-2</c:v>
                </c:pt>
                <c:pt idx="1">
                  <c:v>1.9547170229227827E-2</c:v>
                </c:pt>
                <c:pt idx="2">
                  <c:v>1.9387589523151279E-2</c:v>
                </c:pt>
                <c:pt idx="3">
                  <c:v>1.9220024305952908E-2</c:v>
                </c:pt>
                <c:pt idx="4">
                  <c:v>1.9394143324627484E-2</c:v>
                </c:pt>
                <c:pt idx="5">
                  <c:v>2.052715001713367E-2</c:v>
                </c:pt>
                <c:pt idx="6">
                  <c:v>2.1853475883344447E-2</c:v>
                </c:pt>
                <c:pt idx="7">
                  <c:v>2.3914922776301053E-2</c:v>
                </c:pt>
                <c:pt idx="8">
                  <c:v>2.5846780574798698E-2</c:v>
                </c:pt>
                <c:pt idx="9">
                  <c:v>2.7280002409780658E-2</c:v>
                </c:pt>
                <c:pt idx="10">
                  <c:v>2.8509386074421821E-2</c:v>
                </c:pt>
              </c:numCache>
            </c:numRef>
          </c:val>
          <c:extLst>
            <c:ext xmlns:c16="http://schemas.microsoft.com/office/drawing/2014/chart" uri="{C3380CC4-5D6E-409C-BE32-E72D297353CC}">
              <c16:uniqueId val="{00000002-0EBF-4AC8-88AE-69D9FB13C180}"/>
            </c:ext>
          </c:extLst>
        </c:ser>
        <c:ser>
          <c:idx val="3"/>
          <c:order val="3"/>
          <c:tx>
            <c:strRef>
              <c:f>Input_data!$F$84</c:f>
              <c:strCache>
                <c:ptCount val="1"/>
              </c:strCache>
            </c:strRef>
          </c:tx>
          <c:spPr>
            <a:solidFill>
              <a:srgbClr val="CCFFFF"/>
            </a:solidFill>
            <a:ln w="12700">
              <a:solidFill>
                <a:srgbClr val="000000"/>
              </a:solidFill>
              <a:prstDash val="solid"/>
            </a:ln>
            <a:sp3d prstMaterial="flat"/>
          </c:spPr>
          <c:cat>
            <c:numRef>
              <c:f>Input_data!$G$80:$Q$80</c:f>
              <c:numCache>
                <c:formatCode>General</c:formatCode>
                <c:ptCount val="11"/>
              </c:numCache>
            </c:numRef>
          </c:cat>
          <c:val>
            <c:numRef>
              <c:f>Input_data!$G$84:$Q$84</c:f>
              <c:numCache>
                <c:formatCode>General</c:formatCode>
                <c:ptCount val="11"/>
                <c:pt idx="0">
                  <c:v>1.9787931423376176E-2</c:v>
                </c:pt>
                <c:pt idx="1">
                  <c:v>1.9659577184127263E-2</c:v>
                </c:pt>
                <c:pt idx="2">
                  <c:v>1.9220024305951135E-2</c:v>
                </c:pt>
                <c:pt idx="3">
                  <c:v>1.8560711181442889E-2</c:v>
                </c:pt>
                <c:pt idx="4">
                  <c:v>1.7918360679357644E-2</c:v>
                </c:pt>
                <c:pt idx="5">
                  <c:v>1.8187059992752094E-2</c:v>
                </c:pt>
                <c:pt idx="6">
                  <c:v>2.0926065466442437E-2</c:v>
                </c:pt>
                <c:pt idx="7">
                  <c:v>2.4294753090733288E-2</c:v>
                </c:pt>
                <c:pt idx="8">
                  <c:v>2.7165220232444855E-2</c:v>
                </c:pt>
                <c:pt idx="9">
                  <c:v>2.8911241416054636E-2</c:v>
                </c:pt>
                <c:pt idx="10">
                  <c:v>2.8785160270829644E-2</c:v>
                </c:pt>
              </c:numCache>
            </c:numRef>
          </c:val>
          <c:extLst>
            <c:ext xmlns:c16="http://schemas.microsoft.com/office/drawing/2014/chart" uri="{C3380CC4-5D6E-409C-BE32-E72D297353CC}">
              <c16:uniqueId val="{00000003-0EBF-4AC8-88AE-69D9FB13C180}"/>
            </c:ext>
          </c:extLst>
        </c:ser>
        <c:ser>
          <c:idx val="4"/>
          <c:order val="4"/>
          <c:tx>
            <c:strRef>
              <c:f>Input_data!$F$85</c:f>
              <c:strCache>
                <c:ptCount val="1"/>
              </c:strCache>
            </c:strRef>
          </c:tx>
          <c:spPr>
            <a:solidFill>
              <a:srgbClr val="660066"/>
            </a:solidFill>
            <a:ln w="12700">
              <a:solidFill>
                <a:srgbClr val="000000"/>
              </a:solidFill>
              <a:prstDash val="solid"/>
            </a:ln>
            <a:sp3d prstMaterial="flat"/>
          </c:spPr>
          <c:cat>
            <c:numRef>
              <c:f>Input_data!$G$80:$Q$80</c:f>
              <c:numCache>
                <c:formatCode>General</c:formatCode>
                <c:ptCount val="11"/>
              </c:numCache>
            </c:numRef>
          </c:cat>
          <c:val>
            <c:numRef>
              <c:f>Input_data!$G$85:$Q$85</c:f>
              <c:numCache>
                <c:formatCode>General</c:formatCode>
                <c:ptCount val="11"/>
                <c:pt idx="0">
                  <c:v>2.0295782181359794E-2</c:v>
                </c:pt>
                <c:pt idx="1">
                  <c:v>1.999371912518922E-2</c:v>
                </c:pt>
                <c:pt idx="2">
                  <c:v>1.9394143324627484E-2</c:v>
                </c:pt>
                <c:pt idx="3">
                  <c:v>1.7918360679357644E-2</c:v>
                </c:pt>
                <c:pt idx="4">
                  <c:v>1.5479012122552567E-2</c:v>
                </c:pt>
                <c:pt idx="5">
                  <c:v>1.4136168347790228E-2</c:v>
                </c:pt>
                <c:pt idx="6">
                  <c:v>1.9302123798970085E-2</c:v>
                </c:pt>
                <c:pt idx="7">
                  <c:v>2.5252904674944367E-2</c:v>
                </c:pt>
                <c:pt idx="8">
                  <c:v>2.956307915653222E-2</c:v>
                </c:pt>
                <c:pt idx="9">
                  <c:v>3.2153127187467746E-2</c:v>
                </c:pt>
                <c:pt idx="10">
                  <c:v>3.384658638668693E-2</c:v>
                </c:pt>
              </c:numCache>
            </c:numRef>
          </c:val>
          <c:extLst>
            <c:ext xmlns:c16="http://schemas.microsoft.com/office/drawing/2014/chart" uri="{C3380CC4-5D6E-409C-BE32-E72D297353CC}">
              <c16:uniqueId val="{00000004-0EBF-4AC8-88AE-69D9FB13C180}"/>
            </c:ext>
          </c:extLst>
        </c:ser>
        <c:ser>
          <c:idx val="5"/>
          <c:order val="5"/>
          <c:tx>
            <c:strRef>
              <c:f>Input_data!$F$86</c:f>
              <c:strCache>
                <c:ptCount val="1"/>
              </c:strCache>
            </c:strRef>
          </c:tx>
          <c:spPr>
            <a:solidFill>
              <a:srgbClr val="FF8080"/>
            </a:solidFill>
            <a:ln w="12700">
              <a:solidFill>
                <a:srgbClr val="000000"/>
              </a:solidFill>
              <a:prstDash val="solid"/>
            </a:ln>
            <a:sp3d prstMaterial="flat"/>
          </c:spPr>
          <c:cat>
            <c:numRef>
              <c:f>Input_data!$G$80:$Q$80</c:f>
              <c:numCache>
                <c:formatCode>General</c:formatCode>
                <c:ptCount val="11"/>
              </c:numCache>
            </c:numRef>
          </c:cat>
          <c:val>
            <c:numRef>
              <c:f>Input_data!$G$86:$Q$86</c:f>
              <c:numCache>
                <c:formatCode>General</c:formatCode>
                <c:ptCount val="11"/>
                <c:pt idx="0">
                  <c:v>2.149120559797427E-2</c:v>
                </c:pt>
                <c:pt idx="1">
                  <c:v>2.0484971354565781E-2</c:v>
                </c:pt>
                <c:pt idx="2">
                  <c:v>2.0527150017135443E-2</c:v>
                </c:pt>
                <c:pt idx="3">
                  <c:v>1.8187059992752094E-2</c:v>
                </c:pt>
                <c:pt idx="4">
                  <c:v>1.4136168347790228E-2</c:v>
                </c:pt>
                <c:pt idx="5">
                  <c:v>4.8283485002001631E-3</c:v>
                </c:pt>
                <c:pt idx="6">
                  <c:v>1.9103535087205421E-2</c:v>
                </c:pt>
                <c:pt idx="7">
                  <c:v>2.7760189382765622E-2</c:v>
                </c:pt>
                <c:pt idx="8">
                  <c:v>3.3946548992312496E-2</c:v>
                </c:pt>
                <c:pt idx="9">
                  <c:v>3.6378079181251022E-2</c:v>
                </c:pt>
                <c:pt idx="10">
                  <c:v>3.7593118281682804E-2</c:v>
                </c:pt>
              </c:numCache>
            </c:numRef>
          </c:val>
          <c:extLst>
            <c:ext xmlns:c16="http://schemas.microsoft.com/office/drawing/2014/chart" uri="{C3380CC4-5D6E-409C-BE32-E72D297353CC}">
              <c16:uniqueId val="{00000005-0EBF-4AC8-88AE-69D9FB13C180}"/>
            </c:ext>
          </c:extLst>
        </c:ser>
        <c:ser>
          <c:idx val="6"/>
          <c:order val="6"/>
          <c:tx>
            <c:strRef>
              <c:f>Input_data!$F$87</c:f>
              <c:strCache>
                <c:ptCount val="1"/>
              </c:strCache>
            </c:strRef>
          </c:tx>
          <c:spPr>
            <a:solidFill>
              <a:srgbClr val="0066CC"/>
            </a:solidFill>
            <a:ln w="12700">
              <a:solidFill>
                <a:srgbClr val="000000"/>
              </a:solidFill>
              <a:prstDash val="solid"/>
            </a:ln>
            <a:sp3d prstMaterial="flat"/>
          </c:spPr>
          <c:cat>
            <c:numRef>
              <c:f>Input_data!$G$80:$Q$80</c:f>
              <c:numCache>
                <c:formatCode>General</c:formatCode>
                <c:ptCount val="11"/>
              </c:numCache>
            </c:numRef>
          </c:cat>
          <c:val>
            <c:numRef>
              <c:f>Input_data!$G$87:$Q$87</c:f>
              <c:numCache>
                <c:formatCode>General</c:formatCode>
                <c:ptCount val="11"/>
                <c:pt idx="0">
                  <c:v>2.2344730303356548E-2</c:v>
                </c:pt>
                <c:pt idx="1">
                  <c:v>2.2146829308258426E-2</c:v>
                </c:pt>
                <c:pt idx="2">
                  <c:v>2.1853475883344447E-2</c:v>
                </c:pt>
                <c:pt idx="3">
                  <c:v>2.0926065466441549E-2</c:v>
                </c:pt>
                <c:pt idx="4">
                  <c:v>1.9302123798969197E-2</c:v>
                </c:pt>
                <c:pt idx="5">
                  <c:v>1.9103535087205421E-2</c:v>
                </c:pt>
                <c:pt idx="6">
                  <c:v>2.5764395378462666E-2</c:v>
                </c:pt>
                <c:pt idx="7">
                  <c:v>3.3524165127308839E-2</c:v>
                </c:pt>
                <c:pt idx="8">
                  <c:v>3.97382548711755E-2</c:v>
                </c:pt>
                <c:pt idx="9">
                  <c:v>4.3857570838421435E-2</c:v>
                </c:pt>
                <c:pt idx="10">
                  <c:v>4.60856918128799E-2</c:v>
                </c:pt>
              </c:numCache>
            </c:numRef>
          </c:val>
          <c:extLst>
            <c:ext xmlns:c16="http://schemas.microsoft.com/office/drawing/2014/chart" uri="{C3380CC4-5D6E-409C-BE32-E72D297353CC}">
              <c16:uniqueId val="{00000006-0EBF-4AC8-88AE-69D9FB13C180}"/>
            </c:ext>
          </c:extLst>
        </c:ser>
        <c:ser>
          <c:idx val="7"/>
          <c:order val="7"/>
          <c:tx>
            <c:strRef>
              <c:f>Input_data!$F$88</c:f>
              <c:strCache>
                <c:ptCount val="1"/>
              </c:strCache>
            </c:strRef>
          </c:tx>
          <c:spPr>
            <a:solidFill>
              <a:srgbClr val="CCCCFF"/>
            </a:solidFill>
            <a:ln w="12700">
              <a:solidFill>
                <a:srgbClr val="000000"/>
              </a:solidFill>
              <a:prstDash val="solid"/>
            </a:ln>
            <a:sp3d prstMaterial="flat"/>
          </c:spPr>
          <c:cat>
            <c:numRef>
              <c:f>Input_data!$G$80:$Q$80</c:f>
              <c:numCache>
                <c:formatCode>General</c:formatCode>
                <c:ptCount val="11"/>
              </c:numCache>
            </c:numRef>
          </c:cat>
          <c:val>
            <c:numRef>
              <c:f>Input_data!$G$88:$Q$88</c:f>
              <c:numCache>
                <c:formatCode>General</c:formatCode>
                <c:ptCount val="11"/>
                <c:pt idx="0">
                  <c:v>2.3696391387898766E-2</c:v>
                </c:pt>
                <c:pt idx="1">
                  <c:v>2.3750292382777968E-2</c:v>
                </c:pt>
                <c:pt idx="2">
                  <c:v>2.3914922776297504E-2</c:v>
                </c:pt>
                <c:pt idx="3">
                  <c:v>2.4294753090733288E-2</c:v>
                </c:pt>
                <c:pt idx="4">
                  <c:v>2.5252904674942591E-2</c:v>
                </c:pt>
                <c:pt idx="5">
                  <c:v>2.7760189382764734E-2</c:v>
                </c:pt>
                <c:pt idx="6">
                  <c:v>3.3524165127308839E-2</c:v>
                </c:pt>
                <c:pt idx="7">
                  <c:v>4.068537768432675E-2</c:v>
                </c:pt>
                <c:pt idx="8">
                  <c:v>4.7841028178163388E-2</c:v>
                </c:pt>
                <c:pt idx="9">
                  <c:v>5.3413359185856081E-2</c:v>
                </c:pt>
                <c:pt idx="10">
                  <c:v>5.507570356418455E-2</c:v>
                </c:pt>
              </c:numCache>
            </c:numRef>
          </c:val>
          <c:extLst>
            <c:ext xmlns:c16="http://schemas.microsoft.com/office/drawing/2014/chart" uri="{C3380CC4-5D6E-409C-BE32-E72D297353CC}">
              <c16:uniqueId val="{00000007-0EBF-4AC8-88AE-69D9FB13C180}"/>
            </c:ext>
          </c:extLst>
        </c:ser>
        <c:ser>
          <c:idx val="8"/>
          <c:order val="8"/>
          <c:tx>
            <c:strRef>
              <c:f>Input_data!$F$89</c:f>
              <c:strCache>
                <c:ptCount val="1"/>
              </c:strCache>
            </c:strRef>
          </c:tx>
          <c:spPr>
            <a:solidFill>
              <a:srgbClr val="000080"/>
            </a:solidFill>
            <a:ln w="12700">
              <a:solidFill>
                <a:srgbClr val="000000"/>
              </a:solidFill>
              <a:prstDash val="solid"/>
            </a:ln>
            <a:sp3d prstMaterial="flat"/>
          </c:spPr>
          <c:cat>
            <c:numRef>
              <c:f>Input_data!$G$80:$Q$80</c:f>
              <c:numCache>
                <c:formatCode>General</c:formatCode>
                <c:ptCount val="11"/>
              </c:numCache>
            </c:numRef>
          </c:cat>
          <c:val>
            <c:numRef>
              <c:f>Input_data!$G$89:$Q$89</c:f>
              <c:numCache>
                <c:formatCode>General</c:formatCode>
                <c:ptCount val="11"/>
                <c:pt idx="0">
                  <c:v>2.4986814955270584E-2</c:v>
                </c:pt>
                <c:pt idx="1">
                  <c:v>2.5201247617003122E-2</c:v>
                </c:pt>
                <c:pt idx="2">
                  <c:v>2.5846780574801363E-2</c:v>
                </c:pt>
                <c:pt idx="3">
                  <c:v>2.7165220232446632E-2</c:v>
                </c:pt>
                <c:pt idx="4">
                  <c:v>2.956307915653222E-2</c:v>
                </c:pt>
                <c:pt idx="5">
                  <c:v>3.3946548992312496E-2</c:v>
                </c:pt>
                <c:pt idx="6">
                  <c:v>3.97382548711755E-2</c:v>
                </c:pt>
                <c:pt idx="7">
                  <c:v>4.7841028178163388E-2</c:v>
                </c:pt>
                <c:pt idx="8">
                  <c:v>5.7348394421064069E-2</c:v>
                </c:pt>
                <c:pt idx="9">
                  <c:v>6.6590468480351508E-2</c:v>
                </c:pt>
                <c:pt idx="10">
                  <c:v>7.1205486266478948E-2</c:v>
                </c:pt>
              </c:numCache>
            </c:numRef>
          </c:val>
          <c:extLst>
            <c:ext xmlns:c16="http://schemas.microsoft.com/office/drawing/2014/chart" uri="{C3380CC4-5D6E-409C-BE32-E72D297353CC}">
              <c16:uniqueId val="{00000008-0EBF-4AC8-88AE-69D9FB13C180}"/>
            </c:ext>
          </c:extLst>
        </c:ser>
        <c:ser>
          <c:idx val="9"/>
          <c:order val="9"/>
          <c:tx>
            <c:strRef>
              <c:f>Input_data!$F$90</c:f>
              <c:strCache>
                <c:ptCount val="1"/>
              </c:strCache>
            </c:strRef>
          </c:tx>
          <c:spPr>
            <a:solidFill>
              <a:srgbClr val="FF00FF"/>
            </a:solidFill>
            <a:ln w="12700">
              <a:solidFill>
                <a:srgbClr val="000000"/>
              </a:solidFill>
              <a:prstDash val="solid"/>
            </a:ln>
            <a:sp3d prstMaterial="flat"/>
          </c:spPr>
          <c:cat>
            <c:numRef>
              <c:f>Input_data!$G$80:$Q$80</c:f>
              <c:numCache>
                <c:formatCode>General</c:formatCode>
                <c:ptCount val="11"/>
              </c:numCache>
            </c:numRef>
          </c:cat>
          <c:val>
            <c:numRef>
              <c:f>Input_data!$G$90:$Q$90</c:f>
              <c:numCache>
                <c:formatCode>General</c:formatCode>
                <c:ptCount val="11"/>
                <c:pt idx="0">
                  <c:v>2.6014307605003142E-2</c:v>
                </c:pt>
                <c:pt idx="1">
                  <c:v>2.6089280046493642E-2</c:v>
                </c:pt>
                <c:pt idx="2">
                  <c:v>2.7280002409781547E-2</c:v>
                </c:pt>
                <c:pt idx="3">
                  <c:v>2.89112414160573E-2</c:v>
                </c:pt>
                <c:pt idx="4">
                  <c:v>3.2153127187468634E-2</c:v>
                </c:pt>
                <c:pt idx="5">
                  <c:v>3.6378079181250134E-2</c:v>
                </c:pt>
                <c:pt idx="6">
                  <c:v>4.3857570838420547E-2</c:v>
                </c:pt>
                <c:pt idx="7">
                  <c:v>5.3413359185856969E-2</c:v>
                </c:pt>
                <c:pt idx="8">
                  <c:v>6.6590468480351508E-2</c:v>
                </c:pt>
                <c:pt idx="9">
                  <c:v>8.457215988437207E-2</c:v>
                </c:pt>
                <c:pt idx="10">
                  <c:v>9.8359544091275189E-2</c:v>
                </c:pt>
              </c:numCache>
            </c:numRef>
          </c:val>
          <c:extLst>
            <c:ext xmlns:c16="http://schemas.microsoft.com/office/drawing/2014/chart" uri="{C3380CC4-5D6E-409C-BE32-E72D297353CC}">
              <c16:uniqueId val="{00000009-0EBF-4AC8-88AE-69D9FB13C180}"/>
            </c:ext>
          </c:extLst>
        </c:ser>
        <c:ser>
          <c:idx val="10"/>
          <c:order val="10"/>
          <c:tx>
            <c:strRef>
              <c:f>Input_data!$F$91</c:f>
              <c:strCache>
                <c:ptCount val="1"/>
              </c:strCache>
            </c:strRef>
          </c:tx>
          <c:spPr>
            <a:solidFill>
              <a:srgbClr val="FFFF00"/>
            </a:solidFill>
            <a:ln w="12700">
              <a:solidFill>
                <a:srgbClr val="000000"/>
              </a:solidFill>
              <a:prstDash val="solid"/>
            </a:ln>
            <a:sp3d prstMaterial="flat"/>
          </c:spPr>
          <c:cat>
            <c:numRef>
              <c:f>Input_data!$G$80:$Q$80</c:f>
              <c:numCache>
                <c:formatCode>General</c:formatCode>
                <c:ptCount val="11"/>
              </c:numCache>
            </c:numRef>
          </c:cat>
          <c:val>
            <c:numRef>
              <c:f>Input_data!$G$91:$Q$91</c:f>
              <c:numCache>
                <c:formatCode>General</c:formatCode>
                <c:ptCount val="11"/>
                <c:pt idx="0">
                  <c:v>2.7108986966614592E-2</c:v>
                </c:pt>
                <c:pt idx="1">
                  <c:v>2.5679664795031303E-2</c:v>
                </c:pt>
                <c:pt idx="2">
                  <c:v>2.8509386074421821E-2</c:v>
                </c:pt>
                <c:pt idx="3">
                  <c:v>2.8785160270830532E-2</c:v>
                </c:pt>
                <c:pt idx="4">
                  <c:v>3.3846586386691371E-2</c:v>
                </c:pt>
                <c:pt idx="5">
                  <c:v>3.7593118281681916E-2</c:v>
                </c:pt>
                <c:pt idx="6">
                  <c:v>4.6085691812879012E-2</c:v>
                </c:pt>
                <c:pt idx="7">
                  <c:v>5.5075703564186326E-2</c:v>
                </c:pt>
                <c:pt idx="8">
                  <c:v>7.1205486266478948E-2</c:v>
                </c:pt>
                <c:pt idx="9">
                  <c:v>9.8359544091275189E-2</c:v>
                </c:pt>
                <c:pt idx="10">
                  <c:v>0.14299176754258044</c:v>
                </c:pt>
              </c:numCache>
            </c:numRef>
          </c:val>
          <c:extLst>
            <c:ext xmlns:c16="http://schemas.microsoft.com/office/drawing/2014/chart" uri="{C3380CC4-5D6E-409C-BE32-E72D297353CC}">
              <c16:uniqueId val="{0000000A-0EBF-4AC8-88AE-69D9FB13C180}"/>
            </c:ext>
          </c:extLst>
        </c:ser>
        <c:bandFmts>
          <c:bandFmt>
            <c:idx val="0"/>
            <c:spPr>
              <a:solidFill>
                <a:srgbClr val="9999FF"/>
              </a:solidFill>
              <a:ln w="12700">
                <a:solidFill>
                  <a:srgbClr val="000000"/>
                </a:solidFill>
                <a:prstDash val="solid"/>
              </a:ln>
              <a:sp3d prstMaterial="flat"/>
            </c:spPr>
          </c:bandFmt>
          <c:bandFmt>
            <c:idx val="1"/>
            <c:spPr>
              <a:solidFill>
                <a:srgbClr val="993366"/>
              </a:solidFill>
              <a:ln w="12700">
                <a:solidFill>
                  <a:srgbClr val="000000"/>
                </a:solidFill>
                <a:prstDash val="solid"/>
              </a:ln>
              <a:sp3d prstMaterial="flat"/>
            </c:spPr>
          </c:bandFmt>
          <c:bandFmt>
            <c:idx val="2"/>
            <c:spPr>
              <a:solidFill>
                <a:srgbClr val="FFFFCC"/>
              </a:solidFill>
              <a:ln w="12700">
                <a:solidFill>
                  <a:srgbClr val="000000"/>
                </a:solidFill>
                <a:prstDash val="solid"/>
              </a:ln>
              <a:sp3d prstMaterial="flat"/>
            </c:spPr>
          </c:bandFmt>
          <c:bandFmt>
            <c:idx val="3"/>
            <c:spPr>
              <a:solidFill>
                <a:srgbClr val="CCFFFF"/>
              </a:solidFill>
              <a:ln w="12700">
                <a:solidFill>
                  <a:srgbClr val="000000"/>
                </a:solidFill>
                <a:prstDash val="solid"/>
              </a:ln>
              <a:sp3d prstMaterial="flat"/>
            </c:spPr>
          </c:bandFmt>
        </c:bandFmts>
        <c:axId val="88670719"/>
        <c:axId val="1"/>
        <c:axId val="2"/>
      </c:surface3DChart>
      <c:catAx>
        <c:axId val="88670719"/>
        <c:scaling>
          <c:orientation val="maxMin"/>
        </c:scaling>
        <c:delete val="0"/>
        <c:axPos val="b"/>
        <c:majorGridlines>
          <c:spPr>
            <a:ln w="3175">
              <a:solidFill>
                <a:srgbClr val="C0C0C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x</a:t>
                </a:r>
              </a:p>
            </c:rich>
          </c:tx>
          <c:layout>
            <c:manualLayout>
              <c:xMode val="edge"/>
              <c:yMode val="edge"/>
              <c:x val="0.3246671115259992"/>
              <c:y val="0.89437436657051528"/>
            </c:manualLayout>
          </c:layout>
          <c:overlay val="0"/>
          <c:spPr>
            <a:noFill/>
            <a:ln w="25400">
              <a:noFill/>
            </a:ln>
          </c:spPr>
        </c:title>
        <c:numFmt formatCode="General" sourceLinked="0"/>
        <c:majorTickMark val="out"/>
        <c:minorTickMark val="none"/>
        <c:tickLblPos val="low"/>
        <c:spPr>
          <a:ln w="3175">
            <a:solidFill>
              <a:srgbClr val="C0C0C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1"/>
      </c:catAx>
      <c:valAx>
        <c:axId val="1"/>
        <c:scaling>
          <c:logBase val="10"/>
          <c:orientation val="minMax"/>
          <c:max val="10"/>
          <c:min val="1E-3"/>
        </c:scaling>
        <c:delete val="0"/>
        <c:axPos val="r"/>
        <c:majorGridlines>
          <c:spPr>
            <a:ln w="3175">
              <a:solidFill>
                <a:srgbClr val="C0C0C0"/>
              </a:solidFill>
              <a:prstDash val="solid"/>
            </a:ln>
          </c:spPr>
        </c:majorGridlines>
        <c:numFmt formatCode="0.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670719"/>
        <c:crosses val="autoZero"/>
        <c:crossBetween val="between"/>
      </c:valAx>
      <c:serAx>
        <c:axId val="2"/>
        <c:scaling>
          <c:orientation val="minMax"/>
        </c:scaling>
        <c:delete val="0"/>
        <c:axPos val="b"/>
        <c:majorGridlines>
          <c:spPr>
            <a:ln w="3175">
              <a:solidFill>
                <a:srgbClr val="C0C0C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y</a:t>
                </a:r>
              </a:p>
            </c:rich>
          </c:tx>
          <c:layout>
            <c:manualLayout>
              <c:xMode val="edge"/>
              <c:yMode val="edge"/>
              <c:x val="0.682029397358348"/>
              <c:y val="0.80603440659026515"/>
            </c:manualLayout>
          </c:layout>
          <c:overlay val="0"/>
          <c:spPr>
            <a:noFill/>
            <a:ln w="25400">
              <a:noFill/>
            </a:ln>
          </c:spPr>
        </c:title>
        <c:numFmt formatCode="General" sourceLinked="1"/>
        <c:majorTickMark val="out"/>
        <c:minorTickMark val="none"/>
        <c:tickLblPos val="low"/>
        <c:spPr>
          <a:ln w="3175">
            <a:solidFill>
              <a:srgbClr val="C0C0C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tickLblSkip val="1"/>
        <c:tickMarkSkip val="1"/>
      </c:serAx>
      <c:spPr>
        <a:noFill/>
        <a:ln w="25400">
          <a:noFill/>
        </a:ln>
      </c:spPr>
    </c:plotArea>
    <c:plotVisOnly val="1"/>
    <c:dispBlanksAs val="gap"/>
    <c:showDLblsOverMax val="0"/>
  </c:chart>
  <c:spPr>
    <a:noFill/>
    <a:ln w="6350">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Impedance magnitudes of </a:t>
            </a:r>
          </a:p>
          <a:p>
            <a:pPr>
              <a:defRPr sz="550" b="0" i="0" u="none" strike="noStrike" baseline="0">
                <a:solidFill>
                  <a:srgbClr val="000000"/>
                </a:solidFill>
                <a:latin typeface="Arial"/>
                <a:ea typeface="Arial"/>
                <a:cs typeface="Arial"/>
              </a:defRPr>
            </a:pPr>
            <a:r>
              <a:rPr lang="en-US" sz="800" b="0" i="0" u="none" strike="noStrike" baseline="0">
                <a:solidFill>
                  <a:srgbClr val="0000FF"/>
                </a:solidFill>
                <a:latin typeface="Arial"/>
                <a:cs typeface="Arial"/>
              </a:rPr>
              <a:t>capacitor </a:t>
            </a:r>
            <a:r>
              <a:rPr lang="en-US" sz="800" b="0" i="0" u="none" strike="noStrike" baseline="0">
                <a:solidFill>
                  <a:srgbClr val="000000"/>
                </a:solidFill>
                <a:latin typeface="Arial"/>
                <a:cs typeface="Arial"/>
              </a:rPr>
              <a:t>and </a:t>
            </a:r>
            <a:r>
              <a:rPr lang="en-US" sz="800" b="0" i="0" u="none" strike="noStrike" baseline="0">
                <a:solidFill>
                  <a:srgbClr val="008000"/>
                </a:solidFill>
                <a:latin typeface="Arial"/>
                <a:cs typeface="Arial"/>
              </a:rPr>
              <a:t>approx</a:t>
            </a:r>
            <a:r>
              <a:rPr lang="en-US" sz="800" b="0" i="0" u="none" strike="noStrike" baseline="0">
                <a:solidFill>
                  <a:srgbClr val="000000"/>
                </a:solidFill>
                <a:latin typeface="Arial"/>
                <a:cs typeface="Arial"/>
              </a:rPr>
              <a:t>. </a:t>
            </a:r>
            <a:r>
              <a:rPr lang="en-US" sz="800" b="0" i="0" u="none" strike="noStrike" baseline="0">
                <a:solidFill>
                  <a:srgbClr val="008000"/>
                </a:solidFill>
                <a:latin typeface="Arial"/>
                <a:cs typeface="Arial"/>
              </a:rPr>
              <a:t>plane</a:t>
            </a:r>
            <a:r>
              <a:rPr lang="en-US" sz="800" b="0" i="0" u="none" strike="noStrike" baseline="0">
                <a:solidFill>
                  <a:srgbClr val="000000"/>
                </a:solidFill>
                <a:latin typeface="Arial"/>
                <a:cs typeface="Arial"/>
              </a:rPr>
              <a:t> [ohm]</a:t>
            </a:r>
          </a:p>
        </c:rich>
      </c:tx>
      <c:layout>
        <c:manualLayout>
          <c:xMode val="edge"/>
          <c:yMode val="edge"/>
          <c:x val="0.23247259533734754"/>
          <c:y val="4.0609356820088212E-2"/>
        </c:manualLayout>
      </c:layout>
      <c:overlay val="0"/>
      <c:spPr>
        <a:noFill/>
        <a:ln w="25400">
          <a:noFill/>
        </a:ln>
      </c:spPr>
    </c:title>
    <c:autoTitleDeleted val="0"/>
    <c:plotArea>
      <c:layout>
        <c:manualLayout>
          <c:layoutTarget val="inner"/>
          <c:xMode val="edge"/>
          <c:yMode val="edge"/>
          <c:x val="0.21402252584201642"/>
          <c:y val="0.23857868020304568"/>
          <c:w val="0.66789788236905123"/>
          <c:h val="0.51776649746192893"/>
        </c:manualLayout>
      </c:layout>
      <c:scatterChart>
        <c:scatterStyle val="lineMarker"/>
        <c:varyColors val="0"/>
        <c:ser>
          <c:idx val="0"/>
          <c:order val="0"/>
          <c:spPr>
            <a:ln w="25400">
              <a:solidFill>
                <a:srgbClr val="0000FF"/>
              </a:solidFill>
              <a:prstDash val="solid"/>
            </a:ln>
          </c:spPr>
          <c:marker>
            <c:symbol val="none"/>
          </c:marker>
          <c:xVal>
            <c:numRef>
              <c:f>Input_data!$B$71:$B$170</c:f>
              <c:numCache>
                <c:formatCode>General</c:formatCode>
                <c:ptCount val="100"/>
                <c:pt idx="0">
                  <c:v>1000000</c:v>
                </c:pt>
                <c:pt idx="1">
                  <c:v>1023531.0218990261</c:v>
                </c:pt>
                <c:pt idx="2">
                  <c:v>1047615.7527896648</c:v>
                </c:pt>
                <c:pt idx="3">
                  <c:v>1072267.2220103231</c:v>
                </c:pt>
                <c:pt idx="4">
                  <c:v>1097498.765493056</c:v>
                </c:pt>
                <c:pt idx="5">
                  <c:v>1123324.0329780274</c:v>
                </c:pt>
                <c:pt idx="6">
                  <c:v>1149756.9953977359</c:v>
                </c:pt>
                <c:pt idx="7">
                  <c:v>1176811.9524349982</c:v>
                </c:pt>
                <c:pt idx="8">
                  <c:v>1204503.5402587822</c:v>
                </c:pt>
                <c:pt idx="9">
                  <c:v>1232846.7394420661</c:v>
                </c:pt>
                <c:pt idx="10">
                  <c:v>1261856.8830660204</c:v>
                </c:pt>
                <c:pt idx="11">
                  <c:v>1291549.665014884</c:v>
                </c:pt>
                <c:pt idx="12">
                  <c:v>1321941.1484660292</c:v>
                </c:pt>
                <c:pt idx="13">
                  <c:v>1353047.7745798072</c:v>
                </c:pt>
                <c:pt idx="14">
                  <c:v>1384886.3713938734</c:v>
                </c:pt>
                <c:pt idx="15">
                  <c:v>1417474.162926805</c:v>
                </c:pt>
                <c:pt idx="16">
                  <c:v>1450828.7784959399</c:v>
                </c:pt>
                <c:pt idx="17">
                  <c:v>1484968.2622544654</c:v>
                </c:pt>
                <c:pt idx="18">
                  <c:v>1519911.0829529339</c:v>
                </c:pt>
                <c:pt idx="19">
                  <c:v>1555676.1439304717</c:v>
                </c:pt>
                <c:pt idx="20">
                  <c:v>1592282.7933410925</c:v>
                </c:pt>
                <c:pt idx="21">
                  <c:v>1629750.8346206443</c:v>
                </c:pt>
                <c:pt idx="22">
                  <c:v>1668100.537200059</c:v>
                </c:pt>
                <c:pt idx="23">
                  <c:v>1707352.6474706905</c:v>
                </c:pt>
                <c:pt idx="24">
                  <c:v>1747528.4000076842</c:v>
                </c:pt>
                <c:pt idx="25">
                  <c:v>1788649.5290574352</c:v>
                </c:pt>
                <c:pt idx="26">
                  <c:v>1830738.2802953685</c:v>
                </c:pt>
                <c:pt idx="27">
                  <c:v>1873817.4228603842</c:v>
                </c:pt>
                <c:pt idx="28">
                  <c:v>1917910.2616724893</c:v>
                </c:pt>
                <c:pt idx="29">
                  <c:v>1963040.6500402712</c:v>
                </c:pt>
                <c:pt idx="30">
                  <c:v>2009233.0025650477</c:v>
                </c:pt>
                <c:pt idx="31">
                  <c:v>2056512.3083486515</c:v>
                </c:pt>
                <c:pt idx="32">
                  <c:v>2104904.1445120214</c:v>
                </c:pt>
                <c:pt idx="33">
                  <c:v>2154434.6900318847</c:v>
                </c:pt>
                <c:pt idx="34">
                  <c:v>2205130.7399030463</c:v>
                </c:pt>
                <c:pt idx="35">
                  <c:v>2257019.719633921</c:v>
                </c:pt>
                <c:pt idx="36">
                  <c:v>2310129.7000831608</c:v>
                </c:pt>
                <c:pt idx="37">
                  <c:v>2364489.4126454084</c:v>
                </c:pt>
                <c:pt idx="38">
                  <c:v>2420128.2647943827</c:v>
                </c:pt>
                <c:pt idx="39">
                  <c:v>2477076.3559917114</c:v>
                </c:pt>
                <c:pt idx="40">
                  <c:v>2535364.4939701133</c:v>
                </c:pt>
                <c:pt idx="41">
                  <c:v>2595024.2113997373</c:v>
                </c:pt>
                <c:pt idx="42">
                  <c:v>2656087.7829466872</c:v>
                </c:pt>
                <c:pt idx="43">
                  <c:v>2718588.2427329416</c:v>
                </c:pt>
                <c:pt idx="44">
                  <c:v>2782559.4022071264</c:v>
                </c:pt>
                <c:pt idx="45">
                  <c:v>2848035.8684358033</c:v>
                </c:pt>
                <c:pt idx="46">
                  <c:v>2915053.0628251783</c:v>
                </c:pt>
                <c:pt idx="47">
                  <c:v>2983647.2402833402</c:v>
                </c:pt>
                <c:pt idx="48">
                  <c:v>3053855.5088334172</c:v>
                </c:pt>
                <c:pt idx="49">
                  <c:v>3125715.8496882385</c:v>
                </c:pt>
                <c:pt idx="50">
                  <c:v>3199267.1377973855</c:v>
                </c:pt>
                <c:pt idx="51">
                  <c:v>3274549.1628777301</c:v>
                </c:pt>
                <c:pt idx="52">
                  <c:v>3351602.6509388443</c:v>
                </c:pt>
                <c:pt idx="53">
                  <c:v>3430469.2863149201</c:v>
                </c:pt>
                <c:pt idx="54">
                  <c:v>3511191.7342151334</c:v>
                </c:pt>
                <c:pt idx="55">
                  <c:v>3593813.6638046289</c:v>
                </c:pt>
                <c:pt idx="56">
                  <c:v>3678379.7718286361</c:v>
                </c:pt>
                <c:pt idx="57">
                  <c:v>3764935.8067924706</c:v>
                </c:pt>
                <c:pt idx="58">
                  <c:v>3853528.5937105315</c:v>
                </c:pt>
                <c:pt idx="59">
                  <c:v>3944206.0594376577</c:v>
                </c:pt>
                <c:pt idx="60">
                  <c:v>4037017.2585965581</c:v>
                </c:pt>
                <c:pt idx="61">
                  <c:v>4132012.4001153396</c:v>
                </c:pt>
                <c:pt idx="62">
                  <c:v>4229242.8743895022</c:v>
                </c:pt>
                <c:pt idx="63">
                  <c:v>4328761.2810830614</c:v>
                </c:pt>
                <c:pt idx="64">
                  <c:v>4430621.4575838838</c:v>
                </c:pt>
                <c:pt idx="65">
                  <c:v>4534878.5081285853</c:v>
                </c:pt>
                <c:pt idx="66">
                  <c:v>4641588.8336127829</c:v>
                </c:pt>
                <c:pt idx="67">
                  <c:v>4750810.1621027999</c:v>
                </c:pt>
                <c:pt idx="68">
                  <c:v>4862601.5800653584</c:v>
                </c:pt>
                <c:pt idx="69">
                  <c:v>4977023.5643321155</c:v>
                </c:pt>
                <c:pt idx="70">
                  <c:v>5094138.0148163829</c:v>
                </c:pt>
                <c:pt idx="71">
                  <c:v>5214008.2879996886</c:v>
                </c:pt>
                <c:pt idx="72">
                  <c:v>5336699.2312063137</c:v>
                </c:pt>
                <c:pt idx="73">
                  <c:v>5462277.2176843463</c:v>
                </c:pt>
                <c:pt idx="74">
                  <c:v>5590810.1825122274</c:v>
                </c:pt>
                <c:pt idx="75">
                  <c:v>5722367.659350222</c:v>
                </c:pt>
                <c:pt idx="76">
                  <c:v>5857020.8180566728</c:v>
                </c:pt>
                <c:pt idx="77">
                  <c:v>5994842.5031894157</c:v>
                </c:pt>
                <c:pt idx="78">
                  <c:v>6135907.2734131785</c:v>
                </c:pt>
                <c:pt idx="79">
                  <c:v>6280291.441834257</c:v>
                </c:pt>
                <c:pt idx="80">
                  <c:v>6428073.1172843277</c:v>
                </c:pt>
                <c:pt idx="81">
                  <c:v>6579332.2465756871</c:v>
                </c:pt>
                <c:pt idx="82">
                  <c:v>6734150.6577508273</c:v>
                </c:pt>
                <c:pt idx="83">
                  <c:v>6892612.1043497026</c:v>
                </c:pt>
                <c:pt idx="84">
                  <c:v>7054802.31071865</c:v>
                </c:pt>
                <c:pt idx="85">
                  <c:v>7220809.0183854708</c:v>
                </c:pt>
                <c:pt idx="86">
                  <c:v>7390722.0335257854</c:v>
                </c:pt>
                <c:pt idx="87">
                  <c:v>7564633.2755462946</c:v>
                </c:pt>
                <c:pt idx="88">
                  <c:v>7742636.8268112792</c:v>
                </c:pt>
                <c:pt idx="89">
                  <c:v>7924828.9835391818</c:v>
                </c:pt>
                <c:pt idx="90">
                  <c:v>8111308.3078968786</c:v>
                </c:pt>
                <c:pt idx="91">
                  <c:v>8302175.6813197527</c:v>
                </c:pt>
                <c:pt idx="92">
                  <c:v>8497534.3590864521</c:v>
                </c:pt>
                <c:pt idx="93">
                  <c:v>8697490.0261778422</c:v>
                </c:pt>
                <c:pt idx="94">
                  <c:v>8902150.8544503953</c:v>
                </c:pt>
                <c:pt idx="95">
                  <c:v>9111627.5611549001</c:v>
                </c:pt>
                <c:pt idx="96">
                  <c:v>9326033.4688322116</c:v>
                </c:pt>
                <c:pt idx="97">
                  <c:v>9545484.5666183531</c:v>
                </c:pt>
                <c:pt idx="98">
                  <c:v>9770099.5729922634</c:v>
                </c:pt>
                <c:pt idx="99">
                  <c:v>10000000.000000013</c:v>
                </c:pt>
              </c:numCache>
            </c:numRef>
          </c:xVal>
          <c:yVal>
            <c:numRef>
              <c:f>Input_data!$C$71:$C$170</c:f>
              <c:numCache>
                <c:formatCode>General</c:formatCode>
                <c:ptCount val="100"/>
                <c:pt idx="0">
                  <c:v>1.5319848017584509E-2</c:v>
                </c:pt>
                <c:pt idx="1">
                  <c:v>1.4939997684207814E-2</c:v>
                </c:pt>
                <c:pt idx="2">
                  <c:v>1.4568235908885271E-2</c:v>
                </c:pt>
                <c:pt idx="3">
                  <c:v>1.4204362073339295E-2</c:v>
                </c:pt>
                <c:pt idx="4">
                  <c:v>1.3848179867663828E-2</c:v>
                </c:pt>
                <c:pt idx="5">
                  <c:v>1.349949718780998E-2</c:v>
                </c:pt>
                <c:pt idx="6">
                  <c:v>1.3158126035713308E-2</c:v>
                </c:pt>
                <c:pt idx="7">
                  <c:v>1.2823882422050089E-2</c:v>
                </c:pt>
                <c:pt idx="8">
                  <c:v>1.2496586271616452E-2</c:v>
                </c:pt>
                <c:pt idx="9">
                  <c:v>1.2176061331331875E-2</c:v>
                </c:pt>
                <c:pt idx="10">
                  <c:v>1.1862135080876888E-2</c:v>
                </c:pt>
                <c:pt idx="11">
                  <c:v>1.1554638645984256E-2</c:v>
                </c:pt>
                <c:pt idx="12">
                  <c:v>1.1253406714413605E-2</c:v>
                </c:pt>
                <c:pt idx="13">
                  <c:v>1.0958277454651623E-2</c:v>
                </c:pt>
                <c:pt idx="14">
                  <c:v>1.066909243739371E-2</c:v>
                </c:pt>
                <c:pt idx="15">
                  <c:v>1.0385696559878942E-2</c:v>
                </c:pt>
                <c:pt idx="16">
                  <c:v>1.0107937973168281E-2</c:v>
                </c:pt>
                <c:pt idx="17">
                  <c:v>9.8356680124772212E-3</c:v>
                </c:pt>
                <c:pt idx="18">
                  <c:v>9.5687411306982044E-3</c:v>
                </c:pt>
                <c:pt idx="19">
                  <c:v>9.3070148352767963E-3</c:v>
                </c:pt>
                <c:pt idx="20">
                  <c:v>9.0503496286385571E-3</c:v>
                </c:pt>
                <c:pt idx="21">
                  <c:v>8.7986089524025417E-3</c:v>
                </c:pt>
                <c:pt idx="22">
                  <c:v>8.5516591356628226E-3</c:v>
                </c:pt>
                <c:pt idx="23">
                  <c:v>8.3093693476736872E-3</c:v>
                </c:pt>
                <c:pt idx="24">
                  <c:v>8.0716115553376537E-3</c:v>
                </c:pt>
                <c:pt idx="25">
                  <c:v>7.8382604859717122E-3</c:v>
                </c:pt>
                <c:pt idx="26">
                  <c:v>7.6091935959175031E-3</c:v>
                </c:pt>
                <c:pt idx="27">
                  <c:v>7.3842910456698744E-3</c:v>
                </c:pt>
                <c:pt idx="28">
                  <c:v>7.1634356823285436E-3</c:v>
                </c:pt>
                <c:pt idx="29">
                  <c:v>6.9465130303350518E-3</c:v>
                </c:pt>
                <c:pt idx="30">
                  <c:v>6.7334112916478603E-3</c:v>
                </c:pt>
                <c:pt idx="31">
                  <c:v>6.5240213567405014E-3</c:v>
                </c:pt>
                <c:pt idx="32">
                  <c:v>6.3182368280909436E-3</c:v>
                </c:pt>
                <c:pt idx="33">
                  <c:v>6.1159540581782251E-3</c:v>
                </c:pt>
                <c:pt idx="34">
                  <c:v>5.9170722044305556E-3</c:v>
                </c:pt>
                <c:pt idx="35">
                  <c:v>5.7214933040996901E-3</c:v>
                </c:pt>
                <c:pt idx="36">
                  <c:v>5.5291223726959037E-3</c:v>
                </c:pt>
                <c:pt idx="37">
                  <c:v>5.3398675304422499E-3</c:v>
                </c:pt>
                <c:pt idx="38">
                  <c:v>5.1536401622424999E-3</c:v>
                </c:pt>
                <c:pt idx="39">
                  <c:v>4.9703551179646165E-3</c:v>
                </c:pt>
                <c:pt idx="40">
                  <c:v>4.7899309615015012E-3</c:v>
                </c:pt>
                <c:pt idx="41">
                  <c:v>4.612290279189437E-3</c:v>
                </c:pt>
                <c:pt idx="42">
                  <c:v>4.4373600608843206E-3</c:v>
                </c:pt>
                <c:pt idx="43">
                  <c:v>4.265072170507412E-3</c:v>
                </c:pt>
                <c:pt idx="44">
                  <c:v>4.0953639274331289E-3</c:v>
                </c:pt>
                <c:pt idx="45">
                  <c:v>3.9281788260509673E-3</c:v>
                </c:pt>
                <c:pt idx="46">
                  <c:v>3.7634674286680112E-3</c:v>
                </c:pt>
                <c:pt idx="47">
                  <c:v>3.601188477280011E-3</c:v>
                </c:pt>
                <c:pt idx="48">
                  <c:v>3.4413102835242149E-3</c:v>
                </c:pt>
                <c:pt idx="49">
                  <c:v>3.2838124745716846E-3</c:v>
                </c:pt>
                <c:pt idx="50">
                  <c:v>3.128688197524846E-3</c:v>
                </c:pt>
                <c:pt idx="51">
                  <c:v>2.9759469184029723E-3</c:v>
                </c:pt>
                <c:pt idx="52">
                  <c:v>2.8256179972318924E-3</c:v>
                </c:pt>
                <c:pt idx="53">
                  <c:v>2.6777552824342639E-3</c:v>
                </c:pt>
                <c:pt idx="54">
                  <c:v>2.5324430513414091E-3</c:v>
                </c:pt>
                <c:pt idx="55">
                  <c:v>2.3898037363671407E-3</c:v>
                </c:pt>
                <c:pt idx="56">
                  <c:v>2.2500080263321781E-3</c:v>
                </c:pt>
                <c:pt idx="57">
                  <c:v>2.1132881267964701E-3</c:v>
                </c:pt>
                <c:pt idx="58">
                  <c:v>1.9799552028716147E-3</c:v>
                </c:pt>
                <c:pt idx="59">
                  <c:v>1.8504222940428584E-3</c:v>
                </c:pt>
                <c:pt idx="60">
                  <c:v>1.7252342146985939E-3</c:v>
                </c:pt>
                <c:pt idx="61">
                  <c:v>1.6051059557107687E-3</c:v>
                </c:pt>
                <c:pt idx="62">
                  <c:v>1.4909704678131548E-3</c:v>
                </c:pt>
                <c:pt idx="63">
                  <c:v>1.3840345893888382E-3</c:v>
                </c:pt>
                <c:pt idx="64">
                  <c:v>1.2858367657395354E-3</c:v>
                </c:pt>
                <c:pt idx="65">
                  <c:v>1.198289974748181E-3</c:v>
                </c:pt>
                <c:pt idx="66">
                  <c:v>1.1236766013880152E-3</c:v>
                </c:pt>
                <c:pt idx="67">
                  <c:v>1.064543076693576E-3</c:v>
                </c:pt>
                <c:pt idx="68">
                  <c:v>1.0234390035323991E-3</c:v>
                </c:pt>
                <c:pt idx="69">
                  <c:v>1.0024917244599997E-3</c:v>
                </c:pt>
                <c:pt idx="70">
                  <c:v>1.0029191936364143E-3</c:v>
                </c:pt>
                <c:pt idx="71">
                  <c:v>1.0246955661480466E-3</c:v>
                </c:pt>
                <c:pt idx="72">
                  <c:v>1.0665587181568972E-3</c:v>
                </c:pt>
                <c:pt idx="73">
                  <c:v>1.1263551242381084E-3</c:v>
                </c:pt>
                <c:pt idx="74">
                  <c:v>1.201528148815809E-3</c:v>
                </c:pt>
                <c:pt idx="75">
                  <c:v>1.2895380190209567E-3</c:v>
                </c:pt>
                <c:pt idx="76">
                  <c:v>1.3881158359618164E-3</c:v>
                </c:pt>
                <c:pt idx="77">
                  <c:v>1.4953638239107721E-3</c:v>
                </c:pt>
                <c:pt idx="78">
                  <c:v>1.6097576693614268E-3</c:v>
                </c:pt>
                <c:pt idx="79">
                  <c:v>1.730102505794643E-3</c:v>
                </c:pt>
                <c:pt idx="80">
                  <c:v>1.8554750380144628E-3</c:v>
                </c:pt>
                <c:pt idx="81">
                  <c:v>1.9851678634086991E-3</c:v>
                </c:pt>
                <c:pt idx="82">
                  <c:v>2.1186420578331771E-3</c:v>
                </c:pt>
                <c:pt idx="83">
                  <c:v>2.255489135030903E-3</c:v>
                </c:pt>
                <c:pt idx="84">
                  <c:v>2.3954014529451134E-3</c:v>
                </c:pt>
                <c:pt idx="85">
                  <c:v>2.5381495433552215E-3</c:v>
                </c:pt>
                <c:pt idx="86">
                  <c:v>2.6835648575211767E-3</c:v>
                </c:pt>
                <c:pt idx="87">
                  <c:v>2.8315266487504995E-3</c:v>
                </c:pt>
                <c:pt idx="88">
                  <c:v>2.9819519786399278E-3</c:v>
                </c:pt>
                <c:pt idx="89">
                  <c:v>3.1347880717277682E-3</c:v>
                </c:pt>
                <c:pt idx="90">
                  <c:v>3.2900064358159691E-3</c:v>
                </c:pt>
                <c:pt idx="91">
                  <c:v>3.4475983135403201E-3</c:v>
                </c:pt>
                <c:pt idx="92">
                  <c:v>3.6075711421824316E-3</c:v>
                </c:pt>
                <c:pt idx="93">
                  <c:v>3.7699457813456356E-3</c:v>
                </c:pt>
                <c:pt idx="94">
                  <c:v>3.9347543290546806E-3</c:v>
                </c:pt>
                <c:pt idx="95">
                  <c:v>4.1020383917265285E-3</c:v>
                </c:pt>
                <c:pt idx="96">
                  <c:v>4.271847706577004E-3</c:v>
                </c:pt>
                <c:pt idx="97">
                  <c:v>4.4442390395441934E-3</c:v>
                </c:pt>
                <c:pt idx="98">
                  <c:v>4.6192753000406928E-3</c:v>
                </c:pt>
                <c:pt idx="99">
                  <c:v>4.7970248274754618E-3</c:v>
                </c:pt>
              </c:numCache>
            </c:numRef>
          </c:yVal>
          <c:smooth val="0"/>
          <c:extLst>
            <c:ext xmlns:c16="http://schemas.microsoft.com/office/drawing/2014/chart" uri="{C3380CC4-5D6E-409C-BE32-E72D297353CC}">
              <c16:uniqueId val="{00000000-DB73-4D62-B3CC-E22E7C8AA33F}"/>
            </c:ext>
          </c:extLst>
        </c:ser>
        <c:ser>
          <c:idx val="1"/>
          <c:order val="1"/>
          <c:spPr>
            <a:ln w="19050">
              <a:noFill/>
            </a:ln>
          </c:spPr>
          <c:marker>
            <c:symbol val="circle"/>
            <c:size val="7"/>
            <c:spPr>
              <a:solidFill>
                <a:srgbClr val="FF0000"/>
              </a:solidFill>
              <a:ln>
                <a:solidFill>
                  <a:srgbClr val="FF0000"/>
                </a:solidFill>
                <a:prstDash val="solid"/>
              </a:ln>
            </c:spPr>
          </c:marker>
          <c:xVal>
            <c:numRef>
              <c:f>Input_data!$E$67</c:f>
              <c:numCache>
                <c:formatCode>0.00E+00</c:formatCode>
                <c:ptCount val="1"/>
                <c:pt idx="0">
                  <c:v>9999999.9999999572</c:v>
                </c:pt>
              </c:numCache>
            </c:numRef>
          </c:xVal>
          <c:yVal>
            <c:numRef>
              <c:f>Input_data!$E$68</c:f>
              <c:numCache>
                <c:formatCode>General</c:formatCode>
                <c:ptCount val="1"/>
                <c:pt idx="0">
                  <c:v>0.52143384662007664</c:v>
                </c:pt>
              </c:numCache>
            </c:numRef>
          </c:yVal>
          <c:smooth val="0"/>
          <c:extLst>
            <c:ext xmlns:c16="http://schemas.microsoft.com/office/drawing/2014/chart" uri="{C3380CC4-5D6E-409C-BE32-E72D297353CC}">
              <c16:uniqueId val="{00000001-DB73-4D62-B3CC-E22E7C8AA33F}"/>
            </c:ext>
          </c:extLst>
        </c:ser>
        <c:ser>
          <c:idx val="2"/>
          <c:order val="2"/>
          <c:spPr>
            <a:ln w="25400">
              <a:solidFill>
                <a:srgbClr val="008000"/>
              </a:solidFill>
              <a:prstDash val="solid"/>
            </a:ln>
          </c:spPr>
          <c:marker>
            <c:symbol val="none"/>
          </c:marker>
          <c:xVal>
            <c:numRef>
              <c:f>Input_data!$B$71:$B$170</c:f>
              <c:numCache>
                <c:formatCode>General</c:formatCode>
                <c:ptCount val="100"/>
                <c:pt idx="0">
                  <c:v>1000000</c:v>
                </c:pt>
                <c:pt idx="1">
                  <c:v>1023531.0218990261</c:v>
                </c:pt>
                <c:pt idx="2">
                  <c:v>1047615.7527896648</c:v>
                </c:pt>
                <c:pt idx="3">
                  <c:v>1072267.2220103231</c:v>
                </c:pt>
                <c:pt idx="4">
                  <c:v>1097498.765493056</c:v>
                </c:pt>
                <c:pt idx="5">
                  <c:v>1123324.0329780274</c:v>
                </c:pt>
                <c:pt idx="6">
                  <c:v>1149756.9953977359</c:v>
                </c:pt>
                <c:pt idx="7">
                  <c:v>1176811.9524349982</c:v>
                </c:pt>
                <c:pt idx="8">
                  <c:v>1204503.5402587822</c:v>
                </c:pt>
                <c:pt idx="9">
                  <c:v>1232846.7394420661</c:v>
                </c:pt>
                <c:pt idx="10">
                  <c:v>1261856.8830660204</c:v>
                </c:pt>
                <c:pt idx="11">
                  <c:v>1291549.665014884</c:v>
                </c:pt>
                <c:pt idx="12">
                  <c:v>1321941.1484660292</c:v>
                </c:pt>
                <c:pt idx="13">
                  <c:v>1353047.7745798072</c:v>
                </c:pt>
                <c:pt idx="14">
                  <c:v>1384886.3713938734</c:v>
                </c:pt>
                <c:pt idx="15">
                  <c:v>1417474.162926805</c:v>
                </c:pt>
                <c:pt idx="16">
                  <c:v>1450828.7784959399</c:v>
                </c:pt>
                <c:pt idx="17">
                  <c:v>1484968.2622544654</c:v>
                </c:pt>
                <c:pt idx="18">
                  <c:v>1519911.0829529339</c:v>
                </c:pt>
                <c:pt idx="19">
                  <c:v>1555676.1439304717</c:v>
                </c:pt>
                <c:pt idx="20">
                  <c:v>1592282.7933410925</c:v>
                </c:pt>
                <c:pt idx="21">
                  <c:v>1629750.8346206443</c:v>
                </c:pt>
                <c:pt idx="22">
                  <c:v>1668100.537200059</c:v>
                </c:pt>
                <c:pt idx="23">
                  <c:v>1707352.6474706905</c:v>
                </c:pt>
                <c:pt idx="24">
                  <c:v>1747528.4000076842</c:v>
                </c:pt>
                <c:pt idx="25">
                  <c:v>1788649.5290574352</c:v>
                </c:pt>
                <c:pt idx="26">
                  <c:v>1830738.2802953685</c:v>
                </c:pt>
                <c:pt idx="27">
                  <c:v>1873817.4228603842</c:v>
                </c:pt>
                <c:pt idx="28">
                  <c:v>1917910.2616724893</c:v>
                </c:pt>
                <c:pt idx="29">
                  <c:v>1963040.6500402712</c:v>
                </c:pt>
                <c:pt idx="30">
                  <c:v>2009233.0025650477</c:v>
                </c:pt>
                <c:pt idx="31">
                  <c:v>2056512.3083486515</c:v>
                </c:pt>
                <c:pt idx="32">
                  <c:v>2104904.1445120214</c:v>
                </c:pt>
                <c:pt idx="33">
                  <c:v>2154434.6900318847</c:v>
                </c:pt>
                <c:pt idx="34">
                  <c:v>2205130.7399030463</c:v>
                </c:pt>
                <c:pt idx="35">
                  <c:v>2257019.719633921</c:v>
                </c:pt>
                <c:pt idx="36">
                  <c:v>2310129.7000831608</c:v>
                </c:pt>
                <c:pt idx="37">
                  <c:v>2364489.4126454084</c:v>
                </c:pt>
                <c:pt idx="38">
                  <c:v>2420128.2647943827</c:v>
                </c:pt>
                <c:pt idx="39">
                  <c:v>2477076.3559917114</c:v>
                </c:pt>
                <c:pt idx="40">
                  <c:v>2535364.4939701133</c:v>
                </c:pt>
                <c:pt idx="41">
                  <c:v>2595024.2113997373</c:v>
                </c:pt>
                <c:pt idx="42">
                  <c:v>2656087.7829466872</c:v>
                </c:pt>
                <c:pt idx="43">
                  <c:v>2718588.2427329416</c:v>
                </c:pt>
                <c:pt idx="44">
                  <c:v>2782559.4022071264</c:v>
                </c:pt>
                <c:pt idx="45">
                  <c:v>2848035.8684358033</c:v>
                </c:pt>
                <c:pt idx="46">
                  <c:v>2915053.0628251783</c:v>
                </c:pt>
                <c:pt idx="47">
                  <c:v>2983647.2402833402</c:v>
                </c:pt>
                <c:pt idx="48">
                  <c:v>3053855.5088334172</c:v>
                </c:pt>
                <c:pt idx="49">
                  <c:v>3125715.8496882385</c:v>
                </c:pt>
                <c:pt idx="50">
                  <c:v>3199267.1377973855</c:v>
                </c:pt>
                <c:pt idx="51">
                  <c:v>3274549.1628777301</c:v>
                </c:pt>
                <c:pt idx="52">
                  <c:v>3351602.6509388443</c:v>
                </c:pt>
                <c:pt idx="53">
                  <c:v>3430469.2863149201</c:v>
                </c:pt>
                <c:pt idx="54">
                  <c:v>3511191.7342151334</c:v>
                </c:pt>
                <c:pt idx="55">
                  <c:v>3593813.6638046289</c:v>
                </c:pt>
                <c:pt idx="56">
                  <c:v>3678379.7718286361</c:v>
                </c:pt>
                <c:pt idx="57">
                  <c:v>3764935.8067924706</c:v>
                </c:pt>
                <c:pt idx="58">
                  <c:v>3853528.5937105315</c:v>
                </c:pt>
                <c:pt idx="59">
                  <c:v>3944206.0594376577</c:v>
                </c:pt>
                <c:pt idx="60">
                  <c:v>4037017.2585965581</c:v>
                </c:pt>
                <c:pt idx="61">
                  <c:v>4132012.4001153396</c:v>
                </c:pt>
                <c:pt idx="62">
                  <c:v>4229242.8743895022</c:v>
                </c:pt>
                <c:pt idx="63">
                  <c:v>4328761.2810830614</c:v>
                </c:pt>
                <c:pt idx="64">
                  <c:v>4430621.4575838838</c:v>
                </c:pt>
                <c:pt idx="65">
                  <c:v>4534878.5081285853</c:v>
                </c:pt>
                <c:pt idx="66">
                  <c:v>4641588.8336127829</c:v>
                </c:pt>
                <c:pt idx="67">
                  <c:v>4750810.1621027999</c:v>
                </c:pt>
                <c:pt idx="68">
                  <c:v>4862601.5800653584</c:v>
                </c:pt>
                <c:pt idx="69">
                  <c:v>4977023.5643321155</c:v>
                </c:pt>
                <c:pt idx="70">
                  <c:v>5094138.0148163829</c:v>
                </c:pt>
                <c:pt idx="71">
                  <c:v>5214008.2879996886</c:v>
                </c:pt>
                <c:pt idx="72">
                  <c:v>5336699.2312063137</c:v>
                </c:pt>
                <c:pt idx="73">
                  <c:v>5462277.2176843463</c:v>
                </c:pt>
                <c:pt idx="74">
                  <c:v>5590810.1825122274</c:v>
                </c:pt>
                <c:pt idx="75">
                  <c:v>5722367.659350222</c:v>
                </c:pt>
                <c:pt idx="76">
                  <c:v>5857020.8180566728</c:v>
                </c:pt>
                <c:pt idx="77">
                  <c:v>5994842.5031894157</c:v>
                </c:pt>
                <c:pt idx="78">
                  <c:v>6135907.2734131785</c:v>
                </c:pt>
                <c:pt idx="79">
                  <c:v>6280291.441834257</c:v>
                </c:pt>
                <c:pt idx="80">
                  <c:v>6428073.1172843277</c:v>
                </c:pt>
                <c:pt idx="81">
                  <c:v>6579332.2465756871</c:v>
                </c:pt>
                <c:pt idx="82">
                  <c:v>6734150.6577508273</c:v>
                </c:pt>
                <c:pt idx="83">
                  <c:v>6892612.1043497026</c:v>
                </c:pt>
                <c:pt idx="84">
                  <c:v>7054802.31071865</c:v>
                </c:pt>
                <c:pt idx="85">
                  <c:v>7220809.0183854708</c:v>
                </c:pt>
                <c:pt idx="86">
                  <c:v>7390722.0335257854</c:v>
                </c:pt>
                <c:pt idx="87">
                  <c:v>7564633.2755462946</c:v>
                </c:pt>
                <c:pt idx="88">
                  <c:v>7742636.8268112792</c:v>
                </c:pt>
                <c:pt idx="89">
                  <c:v>7924828.9835391818</c:v>
                </c:pt>
                <c:pt idx="90">
                  <c:v>8111308.3078968786</c:v>
                </c:pt>
                <c:pt idx="91">
                  <c:v>8302175.6813197527</c:v>
                </c:pt>
                <c:pt idx="92">
                  <c:v>8497534.3590864521</c:v>
                </c:pt>
                <c:pt idx="93">
                  <c:v>8697490.0261778422</c:v>
                </c:pt>
                <c:pt idx="94">
                  <c:v>8902150.8544503953</c:v>
                </c:pt>
                <c:pt idx="95">
                  <c:v>9111627.5611549001</c:v>
                </c:pt>
                <c:pt idx="96">
                  <c:v>9326033.4688322116</c:v>
                </c:pt>
                <c:pt idx="97">
                  <c:v>9545484.5666183531</c:v>
                </c:pt>
                <c:pt idx="98">
                  <c:v>9770099.5729922634</c:v>
                </c:pt>
                <c:pt idx="99">
                  <c:v>10000000.000000013</c:v>
                </c:pt>
              </c:numCache>
            </c:numRef>
          </c:xVal>
          <c:yVal>
            <c:numRef>
              <c:f>Input_data!$D$71:$D$170</c:f>
              <c:numCache>
                <c:formatCode>General</c:formatCode>
                <c:ptCount val="100"/>
                <c:pt idx="0">
                  <c:v>45.186501915578624</c:v>
                </c:pt>
                <c:pt idx="1">
                  <c:v>44.147382425439609</c:v>
                </c:pt>
                <c:pt idx="2">
                  <c:v>43.132145750850064</c:v>
                </c:pt>
                <c:pt idx="3">
                  <c:v>42.140242669887748</c:v>
                </c:pt>
                <c:pt idx="4">
                  <c:v>41.171136583619173</c:v>
                </c:pt>
                <c:pt idx="5">
                  <c:v>40.224303225810786</c:v>
                </c:pt>
                <c:pt idx="6">
                  <c:v>39.299230379311801</c:v>
                </c:pt>
                <c:pt idx="7">
                  <c:v>38.395417598955419</c:v>
                </c:pt>
                <c:pt idx="8">
                  <c:v>37.512375940828314</c:v>
                </c:pt>
                <c:pt idx="9">
                  <c:v>36.64962769776232</c:v>
                </c:pt>
                <c:pt idx="10">
                  <c:v>35.806706140904559</c:v>
                </c:pt>
                <c:pt idx="11">
                  <c:v>34.983155267227055</c:v>
                </c:pt>
                <c:pt idx="12">
                  <c:v>34.178529552838448</c:v>
                </c:pt>
                <c:pt idx="13">
                  <c:v>33.392393711964871</c:v>
                </c:pt>
                <c:pt idx="14">
                  <c:v>32.624322461469454</c:v>
                </c:pt>
                <c:pt idx="15">
                  <c:v>31.873900290782888</c:v>
                </c:pt>
                <c:pt idx="16">
                  <c:v>31.140721237120928</c:v>
                </c:pt>
                <c:pt idx="17">
                  <c:v>30.424388665866971</c:v>
                </c:pt>
                <c:pt idx="18">
                  <c:v>29.724515056000975</c:v>
                </c:pt>
                <c:pt idx="19">
                  <c:v>29.040721790458576</c:v>
                </c:pt>
                <c:pt idx="20">
                  <c:v>28.372638951307238</c:v>
                </c:pt>
                <c:pt idx="21">
                  <c:v>27.719905119628297</c:v>
                </c:pt>
                <c:pt idx="22">
                  <c:v>27.082167179996823</c:v>
                </c:pt>
                <c:pt idx="23">
                  <c:v>26.459080129453572</c:v>
                </c:pt>
                <c:pt idx="24">
                  <c:v>25.850306890865497</c:v>
                </c:pt>
                <c:pt idx="25">
                  <c:v>25.25551813057411</c:v>
                </c:pt>
                <c:pt idx="26">
                  <c:v>24.674392080232757</c:v>
                </c:pt>
                <c:pt idx="27">
                  <c:v>24.106614362736657</c:v>
                </c:pt>
                <c:pt idx="28">
                  <c:v>23.55187782215145</c:v>
                </c:pt>
                <c:pt idx="29">
                  <c:v>23.009882357548197</c:v>
                </c:pt>
                <c:pt idx="30">
                  <c:v>22.480334760655015</c:v>
                </c:pt>
                <c:pt idx="31">
                  <c:v>21.962948557237556</c:v>
                </c:pt>
                <c:pt idx="32">
                  <c:v>21.457443852122317</c:v>
                </c:pt>
                <c:pt idx="33">
                  <c:v>20.963547177779269</c:v>
                </c:pt>
                <c:pt idx="34">
                  <c:v>20.480991346381543</c:v>
                </c:pt>
                <c:pt idx="35">
                  <c:v>20.009515305262386</c:v>
                </c:pt>
                <c:pt idx="36">
                  <c:v>19.548863995691136</c:v>
                </c:pt>
                <c:pt idx="37">
                  <c:v>19.098788214891712</c:v>
                </c:pt>
                <c:pt idx="38">
                  <c:v>18.659044481229113</c:v>
                </c:pt>
                <c:pt idx="39">
                  <c:v>18.229394902490927</c:v>
                </c:pt>
                <c:pt idx="40">
                  <c:v>17.809607047192564</c:v>
                </c:pt>
                <c:pt idx="41">
                  <c:v>17.399453818836712</c:v>
                </c:pt>
                <c:pt idx="42">
                  <c:v>16.998713333058795</c:v>
                </c:pt>
                <c:pt idx="43">
                  <c:v>16.607168797592177</c:v>
                </c:pt>
                <c:pt idx="44">
                  <c:v>16.22460839498806</c:v>
                </c:pt>
                <c:pt idx="45">
                  <c:v>15.850825168026656</c:v>
                </c:pt>
                <c:pt idx="46">
                  <c:v>15.485616907757608</c:v>
                </c:pt>
                <c:pt idx="47">
                  <c:v>15.128786044109169</c:v>
                </c:pt>
                <c:pt idx="48">
                  <c:v>14.780139539006917</c:v>
                </c:pt>
                <c:pt idx="49">
                  <c:v>14.439488781944169</c:v>
                </c:pt>
                <c:pt idx="50">
                  <c:v>14.106649487947594</c:v>
                </c:pt>
                <c:pt idx="51">
                  <c:v>13.781441597882914</c:v>
                </c:pt>
                <c:pt idx="52">
                  <c:v>13.463689181046625</c:v>
                </c:pt>
                <c:pt idx="53">
                  <c:v>13.153220339991185</c:v>
                </c:pt>
                <c:pt idx="54">
                  <c:v>12.849867117532016</c:v>
                </c:pt>
                <c:pt idx="55">
                  <c:v>12.553465405886232</c:v>
                </c:pt>
                <c:pt idx="56">
                  <c:v>12.263854857893669</c:v>
                </c:pt>
                <c:pt idx="57">
                  <c:v>11.980878800272484</c:v>
                </c:pt>
                <c:pt idx="58">
                  <c:v>11.704384148862099</c:v>
                </c:pt>
                <c:pt idx="59">
                  <c:v>11.434221325807892</c:v>
                </c:pt>
                <c:pt idx="60">
                  <c:v>11.170244178642692</c:v>
                </c:pt>
                <c:pt idx="61">
                  <c:v>10.912309901221334</c:v>
                </c:pt>
                <c:pt idx="62">
                  <c:v>10.660278956465483</c:v>
                </c:pt>
                <c:pt idx="63">
                  <c:v>10.414015000877011</c:v>
                </c:pt>
                <c:pt idx="64">
                  <c:v>10.173384810778986</c:v>
                </c:pt>
                <c:pt idx="65">
                  <c:v>9.9382582102444275</c:v>
                </c:pt>
                <c:pt idx="66">
                  <c:v>9.7085080006738611</c:v>
                </c:pt>
                <c:pt idx="67">
                  <c:v>9.4840098919835061</c:v>
                </c:pt>
                <c:pt idx="68">
                  <c:v>9.2646424353669339</c:v>
                </c:pt>
                <c:pt idx="69">
                  <c:v>9.0502869575937961</c:v>
                </c:pt>
                <c:pt idx="70">
                  <c:v>8.8408274968100695</c:v>
                </c:pt>
                <c:pt idx="71">
                  <c:v>8.6361507398051138</c:v>
                </c:pt>
                <c:pt idx="72">
                  <c:v>8.4361459607115812</c:v>
                </c:pt>
                <c:pt idx="73">
                  <c:v>8.2407049611050258</c:v>
                </c:pt>
                <c:pt idx="74">
                  <c:v>8.049722011470827</c:v>
                </c:pt>
                <c:pt idx="75">
                  <c:v>7.8630937940066943</c:v>
                </c:pt>
                <c:pt idx="76">
                  <c:v>7.6807193467299131</c:v>
                </c:pt>
                <c:pt idx="77">
                  <c:v>7.5025000088590161</c:v>
                </c:pt>
                <c:pt idx="78">
                  <c:v>7.3283393674403365</c:v>
                </c:pt>
                <c:pt idx="79">
                  <c:v>7.1581432051906297</c:v>
                </c:pt>
                <c:pt idx="80">
                  <c:v>6.9918194495274761</c:v>
                </c:pt>
                <c:pt idx="81">
                  <c:v>6.8292781227599475</c:v>
                </c:pt>
                <c:pt idx="82">
                  <c:v>6.6704312934125385</c:v>
                </c:pt>
                <c:pt idx="83">
                  <c:v>6.5151930286560811</c:v>
                </c:pt>
                <c:pt idx="84">
                  <c:v>6.3634793478198706</c:v>
                </c:pt>
                <c:pt idx="85">
                  <c:v>6.2152081769598935</c:v>
                </c:pt>
                <c:pt idx="86">
                  <c:v>6.0702993044585174</c:v>
                </c:pt>
                <c:pt idx="87">
                  <c:v>5.9286743376316986</c:v>
                </c:pt>
                <c:pt idx="88">
                  <c:v>5.7902566603201633</c:v>
                </c:pt>
                <c:pt idx="89">
                  <c:v>5.6549713914416877</c:v>
                </c:pt>
                <c:pt idx="90">
                  <c:v>5.5227453444819847</c:v>
                </c:pt>
                <c:pt idx="91">
                  <c:v>5.3935069879023336</c:v>
                </c:pt>
                <c:pt idx="92">
                  <c:v>5.2671864064425238</c:v>
                </c:pt>
                <c:pt idx="93">
                  <c:v>5.1437152632981658</c:v>
                </c:pt>
                <c:pt idx="94">
                  <c:v>5.023026763151905</c:v>
                </c:pt>
                <c:pt idx="95">
                  <c:v>4.9050556160385703</c:v>
                </c:pt>
                <c:pt idx="96">
                  <c:v>4.7897380020246647</c:v>
                </c:pt>
                <c:pt idx="97">
                  <c:v>4.67701153668314</c:v>
                </c:pt>
                <c:pt idx="98">
                  <c:v>4.5668152373447244</c:v>
                </c:pt>
                <c:pt idx="99">
                  <c:v>4.459089490107587</c:v>
                </c:pt>
              </c:numCache>
            </c:numRef>
          </c:yVal>
          <c:smooth val="0"/>
          <c:extLst>
            <c:ext xmlns:c16="http://schemas.microsoft.com/office/drawing/2014/chart" uri="{C3380CC4-5D6E-409C-BE32-E72D297353CC}">
              <c16:uniqueId val="{00000002-DB73-4D62-B3CC-E22E7C8AA33F}"/>
            </c:ext>
          </c:extLst>
        </c:ser>
        <c:ser>
          <c:idx val="3"/>
          <c:order val="3"/>
          <c:spPr>
            <a:ln w="3175">
              <a:solidFill>
                <a:srgbClr val="FF0000"/>
              </a:solidFill>
              <a:prstDash val="solid"/>
            </a:ln>
          </c:spPr>
          <c:marker>
            <c:symbol val="none"/>
          </c:marker>
          <c:xVal>
            <c:numRef>
              <c:f>Input_data!$B$71:$B$170</c:f>
              <c:numCache>
                <c:formatCode>General</c:formatCode>
                <c:ptCount val="100"/>
                <c:pt idx="0">
                  <c:v>1000000</c:v>
                </c:pt>
                <c:pt idx="1">
                  <c:v>1023531.0218990261</c:v>
                </c:pt>
                <c:pt idx="2">
                  <c:v>1047615.7527896648</c:v>
                </c:pt>
                <c:pt idx="3">
                  <c:v>1072267.2220103231</c:v>
                </c:pt>
                <c:pt idx="4">
                  <c:v>1097498.765493056</c:v>
                </c:pt>
                <c:pt idx="5">
                  <c:v>1123324.0329780274</c:v>
                </c:pt>
                <c:pt idx="6">
                  <c:v>1149756.9953977359</c:v>
                </c:pt>
                <c:pt idx="7">
                  <c:v>1176811.9524349982</c:v>
                </c:pt>
                <c:pt idx="8">
                  <c:v>1204503.5402587822</c:v>
                </c:pt>
                <c:pt idx="9">
                  <c:v>1232846.7394420661</c:v>
                </c:pt>
                <c:pt idx="10">
                  <c:v>1261856.8830660204</c:v>
                </c:pt>
                <c:pt idx="11">
                  <c:v>1291549.665014884</c:v>
                </c:pt>
                <c:pt idx="12">
                  <c:v>1321941.1484660292</c:v>
                </c:pt>
                <c:pt idx="13">
                  <c:v>1353047.7745798072</c:v>
                </c:pt>
                <c:pt idx="14">
                  <c:v>1384886.3713938734</c:v>
                </c:pt>
                <c:pt idx="15">
                  <c:v>1417474.162926805</c:v>
                </c:pt>
                <c:pt idx="16">
                  <c:v>1450828.7784959399</c:v>
                </c:pt>
                <c:pt idx="17">
                  <c:v>1484968.2622544654</c:v>
                </c:pt>
                <c:pt idx="18">
                  <c:v>1519911.0829529339</c:v>
                </c:pt>
                <c:pt idx="19">
                  <c:v>1555676.1439304717</c:v>
                </c:pt>
                <c:pt idx="20">
                  <c:v>1592282.7933410925</c:v>
                </c:pt>
                <c:pt idx="21">
                  <c:v>1629750.8346206443</c:v>
                </c:pt>
                <c:pt idx="22">
                  <c:v>1668100.537200059</c:v>
                </c:pt>
                <c:pt idx="23">
                  <c:v>1707352.6474706905</c:v>
                </c:pt>
                <c:pt idx="24">
                  <c:v>1747528.4000076842</c:v>
                </c:pt>
                <c:pt idx="25">
                  <c:v>1788649.5290574352</c:v>
                </c:pt>
                <c:pt idx="26">
                  <c:v>1830738.2802953685</c:v>
                </c:pt>
                <c:pt idx="27">
                  <c:v>1873817.4228603842</c:v>
                </c:pt>
                <c:pt idx="28">
                  <c:v>1917910.2616724893</c:v>
                </c:pt>
                <c:pt idx="29">
                  <c:v>1963040.6500402712</c:v>
                </c:pt>
                <c:pt idx="30">
                  <c:v>2009233.0025650477</c:v>
                </c:pt>
                <c:pt idx="31">
                  <c:v>2056512.3083486515</c:v>
                </c:pt>
                <c:pt idx="32">
                  <c:v>2104904.1445120214</c:v>
                </c:pt>
                <c:pt idx="33">
                  <c:v>2154434.6900318847</c:v>
                </c:pt>
                <c:pt idx="34">
                  <c:v>2205130.7399030463</c:v>
                </c:pt>
                <c:pt idx="35">
                  <c:v>2257019.719633921</c:v>
                </c:pt>
                <c:pt idx="36">
                  <c:v>2310129.7000831608</c:v>
                </c:pt>
                <c:pt idx="37">
                  <c:v>2364489.4126454084</c:v>
                </c:pt>
                <c:pt idx="38">
                  <c:v>2420128.2647943827</c:v>
                </c:pt>
                <c:pt idx="39">
                  <c:v>2477076.3559917114</c:v>
                </c:pt>
                <c:pt idx="40">
                  <c:v>2535364.4939701133</c:v>
                </c:pt>
                <c:pt idx="41">
                  <c:v>2595024.2113997373</c:v>
                </c:pt>
                <c:pt idx="42">
                  <c:v>2656087.7829466872</c:v>
                </c:pt>
                <c:pt idx="43">
                  <c:v>2718588.2427329416</c:v>
                </c:pt>
                <c:pt idx="44">
                  <c:v>2782559.4022071264</c:v>
                </c:pt>
                <c:pt idx="45">
                  <c:v>2848035.8684358033</c:v>
                </c:pt>
                <c:pt idx="46">
                  <c:v>2915053.0628251783</c:v>
                </c:pt>
                <c:pt idx="47">
                  <c:v>2983647.2402833402</c:v>
                </c:pt>
                <c:pt idx="48">
                  <c:v>3053855.5088334172</c:v>
                </c:pt>
                <c:pt idx="49">
                  <c:v>3125715.8496882385</c:v>
                </c:pt>
                <c:pt idx="50">
                  <c:v>3199267.1377973855</c:v>
                </c:pt>
                <c:pt idx="51">
                  <c:v>3274549.1628777301</c:v>
                </c:pt>
                <c:pt idx="52">
                  <c:v>3351602.6509388443</c:v>
                </c:pt>
                <c:pt idx="53">
                  <c:v>3430469.2863149201</c:v>
                </c:pt>
                <c:pt idx="54">
                  <c:v>3511191.7342151334</c:v>
                </c:pt>
                <c:pt idx="55">
                  <c:v>3593813.6638046289</c:v>
                </c:pt>
                <c:pt idx="56">
                  <c:v>3678379.7718286361</c:v>
                </c:pt>
                <c:pt idx="57">
                  <c:v>3764935.8067924706</c:v>
                </c:pt>
                <c:pt idx="58">
                  <c:v>3853528.5937105315</c:v>
                </c:pt>
                <c:pt idx="59">
                  <c:v>3944206.0594376577</c:v>
                </c:pt>
                <c:pt idx="60">
                  <c:v>4037017.2585965581</c:v>
                </c:pt>
                <c:pt idx="61">
                  <c:v>4132012.4001153396</c:v>
                </c:pt>
                <c:pt idx="62">
                  <c:v>4229242.8743895022</c:v>
                </c:pt>
                <c:pt idx="63">
                  <c:v>4328761.2810830614</c:v>
                </c:pt>
                <c:pt idx="64">
                  <c:v>4430621.4575838838</c:v>
                </c:pt>
                <c:pt idx="65">
                  <c:v>4534878.5081285853</c:v>
                </c:pt>
                <c:pt idx="66">
                  <c:v>4641588.8336127829</c:v>
                </c:pt>
                <c:pt idx="67">
                  <c:v>4750810.1621027999</c:v>
                </c:pt>
                <c:pt idx="68">
                  <c:v>4862601.5800653584</c:v>
                </c:pt>
                <c:pt idx="69">
                  <c:v>4977023.5643321155</c:v>
                </c:pt>
                <c:pt idx="70">
                  <c:v>5094138.0148163829</c:v>
                </c:pt>
                <c:pt idx="71">
                  <c:v>5214008.2879996886</c:v>
                </c:pt>
                <c:pt idx="72">
                  <c:v>5336699.2312063137</c:v>
                </c:pt>
                <c:pt idx="73">
                  <c:v>5462277.2176843463</c:v>
                </c:pt>
                <c:pt idx="74">
                  <c:v>5590810.1825122274</c:v>
                </c:pt>
                <c:pt idx="75">
                  <c:v>5722367.659350222</c:v>
                </c:pt>
                <c:pt idx="76">
                  <c:v>5857020.8180566728</c:v>
                </c:pt>
                <c:pt idx="77">
                  <c:v>5994842.5031894157</c:v>
                </c:pt>
                <c:pt idx="78">
                  <c:v>6135907.2734131785</c:v>
                </c:pt>
                <c:pt idx="79">
                  <c:v>6280291.441834257</c:v>
                </c:pt>
                <c:pt idx="80">
                  <c:v>6428073.1172843277</c:v>
                </c:pt>
                <c:pt idx="81">
                  <c:v>6579332.2465756871</c:v>
                </c:pt>
                <c:pt idx="82">
                  <c:v>6734150.6577508273</c:v>
                </c:pt>
                <c:pt idx="83">
                  <c:v>6892612.1043497026</c:v>
                </c:pt>
                <c:pt idx="84">
                  <c:v>7054802.31071865</c:v>
                </c:pt>
                <c:pt idx="85">
                  <c:v>7220809.0183854708</c:v>
                </c:pt>
                <c:pt idx="86">
                  <c:v>7390722.0335257854</c:v>
                </c:pt>
                <c:pt idx="87">
                  <c:v>7564633.2755462946</c:v>
                </c:pt>
                <c:pt idx="88">
                  <c:v>7742636.8268112792</c:v>
                </c:pt>
                <c:pt idx="89">
                  <c:v>7924828.9835391818</c:v>
                </c:pt>
                <c:pt idx="90">
                  <c:v>8111308.3078968786</c:v>
                </c:pt>
                <c:pt idx="91">
                  <c:v>8302175.6813197527</c:v>
                </c:pt>
                <c:pt idx="92">
                  <c:v>8497534.3590864521</c:v>
                </c:pt>
                <c:pt idx="93">
                  <c:v>8697490.0261778422</c:v>
                </c:pt>
                <c:pt idx="94">
                  <c:v>8902150.8544503953</c:v>
                </c:pt>
                <c:pt idx="95">
                  <c:v>9111627.5611549001</c:v>
                </c:pt>
                <c:pt idx="96">
                  <c:v>9326033.4688322116</c:v>
                </c:pt>
                <c:pt idx="97">
                  <c:v>9545484.5666183531</c:v>
                </c:pt>
                <c:pt idx="98">
                  <c:v>9770099.5729922634</c:v>
                </c:pt>
                <c:pt idx="99">
                  <c:v>10000000.000000013</c:v>
                </c:pt>
              </c:numCache>
            </c:numRef>
          </c:xVal>
          <c:yVal>
            <c:numRef>
              <c:f>Input_data!$E$71:$E$170</c:f>
              <c:numCache>
                <c:formatCode>General</c:formatCode>
                <c:ptCount val="100"/>
                <c:pt idx="0">
                  <c:v>0.52143384662007664</c:v>
                </c:pt>
                <c:pt idx="1">
                  <c:v>0.52143384662007664</c:v>
                </c:pt>
                <c:pt idx="2">
                  <c:v>0.52143384662007664</c:v>
                </c:pt>
                <c:pt idx="3">
                  <c:v>0.52143384662007664</c:v>
                </c:pt>
                <c:pt idx="4">
                  <c:v>0.52143384662007664</c:v>
                </c:pt>
                <c:pt idx="5">
                  <c:v>0.52143384662007664</c:v>
                </c:pt>
                <c:pt idx="6">
                  <c:v>0.52143384662007664</c:v>
                </c:pt>
                <c:pt idx="7">
                  <c:v>0.52143384662007664</c:v>
                </c:pt>
                <c:pt idx="8">
                  <c:v>0.52143384662007664</c:v>
                </c:pt>
                <c:pt idx="9">
                  <c:v>0.52143384662007664</c:v>
                </c:pt>
                <c:pt idx="10">
                  <c:v>0.52143384662007664</c:v>
                </c:pt>
                <c:pt idx="11">
                  <c:v>0.52143384662007664</c:v>
                </c:pt>
                <c:pt idx="12">
                  <c:v>0.52143384662007664</c:v>
                </c:pt>
                <c:pt idx="13">
                  <c:v>0.52143384662007664</c:v>
                </c:pt>
                <c:pt idx="14">
                  <c:v>0.52143384662007664</c:v>
                </c:pt>
                <c:pt idx="15">
                  <c:v>0.52143384662007664</c:v>
                </c:pt>
                <c:pt idx="16">
                  <c:v>0.52143384662007664</c:v>
                </c:pt>
                <c:pt idx="17">
                  <c:v>0.52143384662007664</c:v>
                </c:pt>
                <c:pt idx="18">
                  <c:v>0.52143384662007664</c:v>
                </c:pt>
                <c:pt idx="19">
                  <c:v>0.52143384662007664</c:v>
                </c:pt>
                <c:pt idx="20">
                  <c:v>0.52143384662007664</c:v>
                </c:pt>
                <c:pt idx="21">
                  <c:v>0.52143384662007664</c:v>
                </c:pt>
                <c:pt idx="22">
                  <c:v>0.52143384662007664</c:v>
                </c:pt>
                <c:pt idx="23">
                  <c:v>0.52143384662007664</c:v>
                </c:pt>
                <c:pt idx="24">
                  <c:v>0.52143384662007664</c:v>
                </c:pt>
                <c:pt idx="25">
                  <c:v>0.52143384662007664</c:v>
                </c:pt>
                <c:pt idx="26">
                  <c:v>0.52143384662007664</c:v>
                </c:pt>
                <c:pt idx="27">
                  <c:v>0.52143384662007664</c:v>
                </c:pt>
                <c:pt idx="28">
                  <c:v>0.52143384662007664</c:v>
                </c:pt>
                <c:pt idx="29">
                  <c:v>0.52143384662007664</c:v>
                </c:pt>
                <c:pt idx="30">
                  <c:v>0.52143384662007664</c:v>
                </c:pt>
                <c:pt idx="31">
                  <c:v>0.52143384662007664</c:v>
                </c:pt>
                <c:pt idx="32">
                  <c:v>0.52143384662007664</c:v>
                </c:pt>
                <c:pt idx="33">
                  <c:v>0.52143384662007664</c:v>
                </c:pt>
                <c:pt idx="34">
                  <c:v>0.52143384662007664</c:v>
                </c:pt>
                <c:pt idx="35">
                  <c:v>0.52143384662007664</c:v>
                </c:pt>
                <c:pt idx="36">
                  <c:v>0.52143384662007664</c:v>
                </c:pt>
                <c:pt idx="37">
                  <c:v>0.52143384662007664</c:v>
                </c:pt>
                <c:pt idx="38">
                  <c:v>0.52143384662007664</c:v>
                </c:pt>
                <c:pt idx="39">
                  <c:v>0.52143384662007664</c:v>
                </c:pt>
                <c:pt idx="40">
                  <c:v>0.52143384662007664</c:v>
                </c:pt>
                <c:pt idx="41">
                  <c:v>0.52143384662007664</c:v>
                </c:pt>
                <c:pt idx="42">
                  <c:v>0.52143384662007664</c:v>
                </c:pt>
                <c:pt idx="43">
                  <c:v>0.52143384662007664</c:v>
                </c:pt>
                <c:pt idx="44">
                  <c:v>0.52143384662007664</c:v>
                </c:pt>
                <c:pt idx="45">
                  <c:v>0.52143384662007664</c:v>
                </c:pt>
                <c:pt idx="46">
                  <c:v>0.52143384662007664</c:v>
                </c:pt>
                <c:pt idx="47">
                  <c:v>0.52143384662007664</c:v>
                </c:pt>
                <c:pt idx="48">
                  <c:v>0.52143384662007664</c:v>
                </c:pt>
                <c:pt idx="49">
                  <c:v>0.52143384662007664</c:v>
                </c:pt>
                <c:pt idx="50">
                  <c:v>0.52143384662007664</c:v>
                </c:pt>
                <c:pt idx="51">
                  <c:v>0.52143384662007664</c:v>
                </c:pt>
                <c:pt idx="52">
                  <c:v>0.52143384662007664</c:v>
                </c:pt>
                <c:pt idx="53">
                  <c:v>0.52143384662007664</c:v>
                </c:pt>
                <c:pt idx="54">
                  <c:v>0.52143384662007664</c:v>
                </c:pt>
                <c:pt idx="55">
                  <c:v>0.52143384662007664</c:v>
                </c:pt>
                <c:pt idx="56">
                  <c:v>0.52143384662007664</c:v>
                </c:pt>
                <c:pt idx="57">
                  <c:v>0.52143384662007664</c:v>
                </c:pt>
                <c:pt idx="58">
                  <c:v>0.52143384662007664</c:v>
                </c:pt>
                <c:pt idx="59">
                  <c:v>0.52143384662007664</c:v>
                </c:pt>
                <c:pt idx="60">
                  <c:v>0.52143384662007664</c:v>
                </c:pt>
                <c:pt idx="61">
                  <c:v>0.52143384662007664</c:v>
                </c:pt>
                <c:pt idx="62">
                  <c:v>0.52143384662007664</c:v>
                </c:pt>
                <c:pt idx="63">
                  <c:v>0.52143384662007664</c:v>
                </c:pt>
                <c:pt idx="64">
                  <c:v>0.52143384662007664</c:v>
                </c:pt>
                <c:pt idx="65">
                  <c:v>0.52143384662007664</c:v>
                </c:pt>
                <c:pt idx="66">
                  <c:v>0.52143384662007664</c:v>
                </c:pt>
                <c:pt idx="67">
                  <c:v>0.52143384662007664</c:v>
                </c:pt>
                <c:pt idx="68">
                  <c:v>0.52143384662007664</c:v>
                </c:pt>
                <c:pt idx="69">
                  <c:v>0.52143384662007664</c:v>
                </c:pt>
                <c:pt idx="70">
                  <c:v>0.52143384662007664</c:v>
                </c:pt>
                <c:pt idx="71">
                  <c:v>0.52143384662007664</c:v>
                </c:pt>
                <c:pt idx="72">
                  <c:v>0.52143384662007664</c:v>
                </c:pt>
                <c:pt idx="73">
                  <c:v>0.52143384662007664</c:v>
                </c:pt>
                <c:pt idx="74">
                  <c:v>0.52143384662007664</c:v>
                </c:pt>
                <c:pt idx="75">
                  <c:v>0.52143384662007664</c:v>
                </c:pt>
                <c:pt idx="76">
                  <c:v>0.52143384662007664</c:v>
                </c:pt>
                <c:pt idx="77">
                  <c:v>0.52143384662007664</c:v>
                </c:pt>
                <c:pt idx="78">
                  <c:v>0.52143384662007664</c:v>
                </c:pt>
                <c:pt idx="79">
                  <c:v>0.52143384662007664</c:v>
                </c:pt>
                <c:pt idx="80">
                  <c:v>0.52143384662007664</c:v>
                </c:pt>
                <c:pt idx="81">
                  <c:v>0.52143384662007664</c:v>
                </c:pt>
                <c:pt idx="82">
                  <c:v>0.52143384662007664</c:v>
                </c:pt>
                <c:pt idx="83">
                  <c:v>0.52143384662007664</c:v>
                </c:pt>
                <c:pt idx="84">
                  <c:v>0.52143384662007664</c:v>
                </c:pt>
                <c:pt idx="85">
                  <c:v>0.52143384662007664</c:v>
                </c:pt>
                <c:pt idx="86">
                  <c:v>0.52143384662007664</c:v>
                </c:pt>
                <c:pt idx="87">
                  <c:v>0.52143384662007664</c:v>
                </c:pt>
                <c:pt idx="88">
                  <c:v>0.52143384662007664</c:v>
                </c:pt>
                <c:pt idx="89">
                  <c:v>0.52143384662007664</c:v>
                </c:pt>
                <c:pt idx="90">
                  <c:v>0.52143384662007664</c:v>
                </c:pt>
                <c:pt idx="91">
                  <c:v>0.52143384662007664</c:v>
                </c:pt>
                <c:pt idx="92">
                  <c:v>0.52143384662007664</c:v>
                </c:pt>
                <c:pt idx="93">
                  <c:v>0.52143384662007664</c:v>
                </c:pt>
                <c:pt idx="94">
                  <c:v>0.52143384662007664</c:v>
                </c:pt>
                <c:pt idx="95">
                  <c:v>0.52143384662007664</c:v>
                </c:pt>
                <c:pt idx="96">
                  <c:v>0.52143384662007664</c:v>
                </c:pt>
                <c:pt idx="97">
                  <c:v>0.52143384662007664</c:v>
                </c:pt>
                <c:pt idx="98">
                  <c:v>0.52143384662007664</c:v>
                </c:pt>
                <c:pt idx="99">
                  <c:v>0.52143384662007664</c:v>
                </c:pt>
              </c:numCache>
            </c:numRef>
          </c:yVal>
          <c:smooth val="0"/>
          <c:extLst>
            <c:ext xmlns:c16="http://schemas.microsoft.com/office/drawing/2014/chart" uri="{C3380CC4-5D6E-409C-BE32-E72D297353CC}">
              <c16:uniqueId val="{00000003-DB73-4D62-B3CC-E22E7C8AA33F}"/>
            </c:ext>
          </c:extLst>
        </c:ser>
        <c:dLbls>
          <c:showLegendKey val="0"/>
          <c:showVal val="0"/>
          <c:showCatName val="0"/>
          <c:showSerName val="0"/>
          <c:showPercent val="0"/>
          <c:showBubbleSize val="0"/>
        </c:dLbls>
        <c:axId val="89229551"/>
        <c:axId val="1"/>
      </c:scatterChart>
      <c:valAx>
        <c:axId val="89229551"/>
        <c:scaling>
          <c:logBase val="10"/>
          <c:orientation val="minMax"/>
          <c:max val="10000000"/>
          <c:min val="1000000"/>
        </c:scaling>
        <c:delete val="0"/>
        <c:axPos val="b"/>
        <c:majorGridlines>
          <c:spPr>
            <a:ln w="3175">
              <a:solidFill>
                <a:srgbClr val="C0C0C0"/>
              </a:solidFill>
              <a:prstDash val="solid"/>
            </a:ln>
          </c:spPr>
        </c:majorGridlines>
        <c:title>
          <c:tx>
            <c:rich>
              <a:bodyPr/>
              <a:lstStyle/>
              <a:p>
                <a:pPr>
                  <a:defRPr sz="800" b="0" i="0" u="none" strike="noStrike" baseline="0">
                    <a:solidFill>
                      <a:srgbClr val="000000"/>
                    </a:solidFill>
                    <a:latin typeface="Arial"/>
                    <a:ea typeface="Arial"/>
                    <a:cs typeface="Arial"/>
                  </a:defRPr>
                </a:pPr>
                <a:r>
                  <a:rPr lang="en-US"/>
                  <a:t>Frequency [MHz]</a:t>
                </a:r>
              </a:p>
            </c:rich>
          </c:tx>
          <c:layout>
            <c:manualLayout>
              <c:xMode val="edge"/>
              <c:yMode val="edge"/>
              <c:x val="0.39114482013277752"/>
              <c:y val="0.84771599426360367"/>
            </c:manualLayout>
          </c:layout>
          <c:overlay val="0"/>
          <c:spPr>
            <a:noFill/>
            <a:ln w="25400">
              <a:noFill/>
            </a:ln>
          </c:spPr>
        </c:title>
        <c:numFmt formatCode="0.E+00" sourceLinked="0"/>
        <c:majorTickMark val="out"/>
        <c:minorTickMark val="none"/>
        <c:tickLblPos val="low"/>
        <c:spPr>
          <a:ln w="3175">
            <a:solidFill>
              <a:srgbClr val="C0C0C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valAx>
      <c:valAx>
        <c:axId val="1"/>
        <c:scaling>
          <c:logBase val="10"/>
          <c:orientation val="minMax"/>
        </c:scaling>
        <c:delete val="0"/>
        <c:axPos val="l"/>
        <c:majorGridlines>
          <c:spPr>
            <a:ln w="3175">
              <a:solidFill>
                <a:srgbClr val="C0C0C0"/>
              </a:solidFill>
              <a:prstDash val="solid"/>
            </a:ln>
          </c:spPr>
        </c:majorGridlines>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229551"/>
        <c:crosses val="autoZero"/>
        <c:crossBetween val="midCat"/>
      </c:valAx>
      <c:spPr>
        <a:solidFill>
          <a:srgbClr val="FFFFFF"/>
        </a:solidFill>
        <a:ln w="12700">
          <a:solidFill>
            <a:srgbClr val="808080"/>
          </a:solidFill>
          <a:prstDash val="solid"/>
        </a:ln>
      </c:spPr>
    </c:plotArea>
    <c:plotVisOnly val="1"/>
    <c:dispBlanksAs val="gap"/>
    <c:showDLblsOverMax val="0"/>
  </c:chart>
  <c:spPr>
    <a:noFill/>
    <a:ln w="6350">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120650</xdr:colOff>
      <xdr:row>11</xdr:row>
      <xdr:rowOff>114300</xdr:rowOff>
    </xdr:from>
    <xdr:to>
      <xdr:col>8</xdr:col>
      <xdr:colOff>0</xdr:colOff>
      <xdr:row>35</xdr:row>
      <xdr:rowOff>139700</xdr:rowOff>
    </xdr:to>
    <xdr:graphicFrame macro="">
      <xdr:nvGraphicFramePr>
        <xdr:cNvPr id="1117" name="Z_mag1">
          <a:extLst>
            <a:ext uri="{FF2B5EF4-FFF2-40B4-BE49-F238E27FC236}">
              <a16:creationId xmlns:a16="http://schemas.microsoft.com/office/drawing/2014/main" id="{00000000-0008-0000-0000-00005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603250</xdr:colOff>
      <xdr:row>11</xdr:row>
      <xdr:rowOff>114300</xdr:rowOff>
    </xdr:from>
    <xdr:to>
      <xdr:col>15</xdr:col>
      <xdr:colOff>76200</xdr:colOff>
      <xdr:row>35</xdr:row>
      <xdr:rowOff>152400</xdr:rowOff>
    </xdr:to>
    <xdr:graphicFrame macro="">
      <xdr:nvGraphicFramePr>
        <xdr:cNvPr id="1118" name="Z_mag2">
          <a:extLst>
            <a:ext uri="{FF2B5EF4-FFF2-40B4-BE49-F238E27FC236}">
              <a16:creationId xmlns:a16="http://schemas.microsoft.com/office/drawing/2014/main" id="{00000000-0008-0000-0000-00005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565150</xdr:colOff>
      <xdr:row>0</xdr:row>
      <xdr:rowOff>19050</xdr:rowOff>
    </xdr:from>
    <xdr:to>
      <xdr:col>15</xdr:col>
      <xdr:colOff>95250</xdr:colOff>
      <xdr:row>11</xdr:row>
      <xdr:rowOff>114300</xdr:rowOff>
    </xdr:to>
    <xdr:graphicFrame macro="">
      <xdr:nvGraphicFramePr>
        <xdr:cNvPr id="1119" name="Chart 9">
          <a:extLst>
            <a:ext uri="{FF2B5EF4-FFF2-40B4-BE49-F238E27FC236}">
              <a16:creationId xmlns:a16="http://schemas.microsoft.com/office/drawing/2014/main" id="{00000000-0008-0000-0000-00005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260350</xdr:colOff>
      <xdr:row>33</xdr:row>
      <xdr:rowOff>133350</xdr:rowOff>
    </xdr:from>
    <xdr:to>
      <xdr:col>10</xdr:col>
      <xdr:colOff>317500</xdr:colOff>
      <xdr:row>38</xdr:row>
      <xdr:rowOff>76200</xdr:rowOff>
    </xdr:to>
    <xdr:pic>
      <xdr:nvPicPr>
        <xdr:cNvPr id="1120" name="Picture 13">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38550" y="5378450"/>
          <a:ext cx="265430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9</xdr:row>
      <xdr:rowOff>41275</xdr:rowOff>
    </xdr:from>
    <xdr:to>
      <xdr:col>9</xdr:col>
      <xdr:colOff>19050</xdr:colOff>
      <xdr:row>10</xdr:row>
      <xdr:rowOff>152477</xdr:rowOff>
    </xdr:to>
    <xdr:sp macro="[0]!plane_impedance" textlink="">
      <xdr:nvSpPr>
        <xdr:cNvPr id="1038" name="AutoShape 14">
          <a:extLst>
            <a:ext uri="{FF2B5EF4-FFF2-40B4-BE49-F238E27FC236}">
              <a16:creationId xmlns:a16="http://schemas.microsoft.com/office/drawing/2014/main" id="{00000000-0008-0000-0000-00000E040000}"/>
            </a:ext>
          </a:extLst>
        </xdr:cNvPr>
        <xdr:cNvSpPr>
          <a:spLocks noChangeArrowheads="1"/>
        </xdr:cNvSpPr>
      </xdr:nvSpPr>
      <xdr:spPr bwMode="auto">
        <a:xfrm>
          <a:off x="3971925" y="1504950"/>
          <a:ext cx="1238250" cy="266700"/>
        </a:xfrm>
        <a:prstGeom prst="roundRect">
          <a:avLst>
            <a:gd name="adj" fmla="val 32144"/>
          </a:avLst>
        </a:prstGeom>
        <a:solidFill>
          <a:srgbClr val="DDDDDD"/>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22860" anchor="ctr" upright="1"/>
        <a:lstStyle/>
        <a:p>
          <a:pPr algn="ctr" rtl="0">
            <a:defRPr sz="1000"/>
          </a:pPr>
          <a:r>
            <a:rPr lang="en-US" sz="1000" b="1" i="0" u="none" strike="noStrike" baseline="0">
              <a:solidFill>
                <a:srgbClr val="008000"/>
              </a:solidFill>
              <a:latin typeface="Arial"/>
              <a:cs typeface="Arial"/>
            </a:rPr>
            <a:t>Sweep frequency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2800350</xdr:colOff>
      <xdr:row>1</xdr:row>
      <xdr:rowOff>38100</xdr:rowOff>
    </xdr:from>
    <xdr:to>
      <xdr:col>1</xdr:col>
      <xdr:colOff>5549900</xdr:colOff>
      <xdr:row>4</xdr:row>
      <xdr:rowOff>152400</xdr:rowOff>
    </xdr:to>
    <xdr:pic>
      <xdr:nvPicPr>
        <xdr:cNvPr id="2067" name="Picture 3">
          <a:extLst>
            <a:ext uri="{FF2B5EF4-FFF2-40B4-BE49-F238E27FC236}">
              <a16:creationId xmlns:a16="http://schemas.microsoft.com/office/drawing/2014/main" id="{00000000-0008-0000-0100-00001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0" y="196850"/>
          <a:ext cx="274955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222250</xdr:colOff>
      <xdr:row>3</xdr:row>
      <xdr:rowOff>25400</xdr:rowOff>
    </xdr:from>
    <xdr:to>
      <xdr:col>9</xdr:col>
      <xdr:colOff>590550</xdr:colOff>
      <xdr:row>11</xdr:row>
      <xdr:rowOff>19050</xdr:rowOff>
    </xdr:to>
    <xdr:pic>
      <xdr:nvPicPr>
        <xdr:cNvPr id="3975" name="Picture 1">
          <a:extLst>
            <a:ext uri="{FF2B5EF4-FFF2-40B4-BE49-F238E27FC236}">
              <a16:creationId xmlns:a16="http://schemas.microsoft.com/office/drawing/2014/main" id="{00000000-0008-0000-02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250" y="508000"/>
          <a:ext cx="5854700" cy="126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190500</xdr:colOff>
      <xdr:row>17</xdr:row>
      <xdr:rowOff>63500</xdr:rowOff>
    </xdr:from>
    <xdr:to>
      <xdr:col>6</xdr:col>
      <xdr:colOff>457200</xdr:colOff>
      <xdr:row>24</xdr:row>
      <xdr:rowOff>133350</xdr:rowOff>
    </xdr:to>
    <xdr:sp macro="" textlink="">
      <xdr:nvSpPr>
        <xdr:cNvPr id="3976" name="Rectangle 2">
          <a:extLst>
            <a:ext uri="{FF2B5EF4-FFF2-40B4-BE49-F238E27FC236}">
              <a16:creationId xmlns:a16="http://schemas.microsoft.com/office/drawing/2014/main" id="{00000000-0008-0000-0200-0000880F0000}"/>
            </a:ext>
          </a:extLst>
        </xdr:cNvPr>
        <xdr:cNvSpPr>
          <a:spLocks noChangeArrowheads="1"/>
        </xdr:cNvSpPr>
      </xdr:nvSpPr>
      <xdr:spPr bwMode="auto">
        <a:xfrm>
          <a:off x="1409700" y="2774950"/>
          <a:ext cx="2705100" cy="1181100"/>
        </a:xfrm>
        <a:prstGeom prst="rect">
          <a:avLst/>
        </a:prstGeom>
        <a:solidFill>
          <a:srgbClr val="EAEAEA"/>
        </a:solidFill>
        <a:ln w="9525">
          <a:solidFill>
            <a:srgbClr val="000000"/>
          </a:solidFill>
          <a:miter lim="800000"/>
          <a:headEnd/>
          <a:tailEnd/>
        </a:ln>
      </xdr:spPr>
    </xdr:sp>
    <xdr:clientData/>
  </xdr:twoCellAnchor>
  <xdr:twoCellAnchor>
    <xdr:from>
      <xdr:col>4</xdr:col>
      <xdr:colOff>38100</xdr:colOff>
      <xdr:row>25</xdr:row>
      <xdr:rowOff>57150</xdr:rowOff>
    </xdr:from>
    <xdr:to>
      <xdr:col>4</xdr:col>
      <xdr:colOff>298450</xdr:colOff>
      <xdr:row>27</xdr:row>
      <xdr:rowOff>6350</xdr:rowOff>
    </xdr:to>
    <xdr:sp macro="" textlink="">
      <xdr:nvSpPr>
        <xdr:cNvPr id="3977" name="Rectangle 3">
          <a:extLst>
            <a:ext uri="{FF2B5EF4-FFF2-40B4-BE49-F238E27FC236}">
              <a16:creationId xmlns:a16="http://schemas.microsoft.com/office/drawing/2014/main" id="{00000000-0008-0000-0200-0000890F0000}"/>
            </a:ext>
          </a:extLst>
        </xdr:cNvPr>
        <xdr:cNvSpPr>
          <a:spLocks noChangeArrowheads="1"/>
        </xdr:cNvSpPr>
      </xdr:nvSpPr>
      <xdr:spPr bwMode="auto">
        <a:xfrm>
          <a:off x="2476500" y="4038600"/>
          <a:ext cx="260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133350</xdr:colOff>
      <xdr:row>25</xdr:row>
      <xdr:rowOff>98425</xdr:rowOff>
    </xdr:from>
    <xdr:ext cx="76944" cy="202464"/>
    <xdr:sp macro="" textlink="">
      <xdr:nvSpPr>
        <xdr:cNvPr id="3076" name="Rectangle 4">
          <a:extLst>
            <a:ext uri="{FF2B5EF4-FFF2-40B4-BE49-F238E27FC236}">
              <a16:creationId xmlns:a16="http://schemas.microsoft.com/office/drawing/2014/main" id="{00000000-0008-0000-0200-0000040C0000}"/>
            </a:ext>
          </a:extLst>
        </xdr:cNvPr>
        <xdr:cNvSpPr>
          <a:spLocks noChangeArrowheads="1"/>
        </xdr:cNvSpPr>
      </xdr:nvSpPr>
      <xdr:spPr bwMode="auto">
        <a:xfrm>
          <a:off x="2571750" y="4152900"/>
          <a:ext cx="76944"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x</a:t>
          </a:r>
        </a:p>
      </xdr:txBody>
    </xdr:sp>
    <xdr:clientData/>
  </xdr:oneCellAnchor>
  <xdr:twoCellAnchor>
    <xdr:from>
      <xdr:col>1</xdr:col>
      <xdr:colOff>450850</xdr:colOff>
      <xdr:row>19</xdr:row>
      <xdr:rowOff>44450</xdr:rowOff>
    </xdr:from>
    <xdr:to>
      <xdr:col>2</xdr:col>
      <xdr:colOff>95250</xdr:colOff>
      <xdr:row>21</xdr:row>
      <xdr:rowOff>0</xdr:rowOff>
    </xdr:to>
    <xdr:sp macro="" textlink="">
      <xdr:nvSpPr>
        <xdr:cNvPr id="3979" name="Rectangle 5">
          <a:extLst>
            <a:ext uri="{FF2B5EF4-FFF2-40B4-BE49-F238E27FC236}">
              <a16:creationId xmlns:a16="http://schemas.microsoft.com/office/drawing/2014/main" id="{00000000-0008-0000-0200-00008B0F0000}"/>
            </a:ext>
          </a:extLst>
        </xdr:cNvPr>
        <xdr:cNvSpPr>
          <a:spLocks noChangeArrowheads="1"/>
        </xdr:cNvSpPr>
      </xdr:nvSpPr>
      <xdr:spPr bwMode="auto">
        <a:xfrm>
          <a:off x="1060450" y="3073400"/>
          <a:ext cx="2540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533400</xdr:colOff>
      <xdr:row>19</xdr:row>
      <xdr:rowOff>95250</xdr:rowOff>
    </xdr:from>
    <xdr:ext cx="76944" cy="195933"/>
    <xdr:sp macro="" textlink="">
      <xdr:nvSpPr>
        <xdr:cNvPr id="3078" name="Rectangle 6">
          <a:extLst>
            <a:ext uri="{FF2B5EF4-FFF2-40B4-BE49-F238E27FC236}">
              <a16:creationId xmlns:a16="http://schemas.microsoft.com/office/drawing/2014/main" id="{00000000-0008-0000-0200-0000060C0000}"/>
            </a:ext>
          </a:extLst>
        </xdr:cNvPr>
        <xdr:cNvSpPr>
          <a:spLocks noChangeArrowheads="1"/>
        </xdr:cNvSpPr>
      </xdr:nvSpPr>
      <xdr:spPr bwMode="auto">
        <a:xfrm>
          <a:off x="1143000" y="3171825"/>
          <a:ext cx="76944"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y</a:t>
          </a:r>
        </a:p>
      </xdr:txBody>
    </xdr:sp>
    <xdr:clientData/>
  </xdr:oneCellAnchor>
  <xdr:twoCellAnchor>
    <xdr:from>
      <xdr:col>4</xdr:col>
      <xdr:colOff>50800</xdr:colOff>
      <xdr:row>14</xdr:row>
      <xdr:rowOff>146050</xdr:rowOff>
    </xdr:from>
    <xdr:to>
      <xdr:col>5</xdr:col>
      <xdr:colOff>50800</xdr:colOff>
      <xdr:row>16</xdr:row>
      <xdr:rowOff>95250</xdr:rowOff>
    </xdr:to>
    <xdr:sp macro="" textlink="">
      <xdr:nvSpPr>
        <xdr:cNvPr id="3981" name="Rectangle 7">
          <a:extLst>
            <a:ext uri="{FF2B5EF4-FFF2-40B4-BE49-F238E27FC236}">
              <a16:creationId xmlns:a16="http://schemas.microsoft.com/office/drawing/2014/main" id="{00000000-0008-0000-0200-00008D0F0000}"/>
            </a:ext>
          </a:extLst>
        </xdr:cNvPr>
        <xdr:cNvSpPr>
          <a:spLocks noChangeArrowheads="1"/>
        </xdr:cNvSpPr>
      </xdr:nvSpPr>
      <xdr:spPr bwMode="auto">
        <a:xfrm>
          <a:off x="2489200" y="2374900"/>
          <a:ext cx="6096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133350</xdr:colOff>
      <xdr:row>15</xdr:row>
      <xdr:rowOff>22225</xdr:rowOff>
    </xdr:from>
    <xdr:ext cx="427489" cy="176972"/>
    <xdr:sp macro="" textlink="">
      <xdr:nvSpPr>
        <xdr:cNvPr id="3080" name="Rectangle 8">
          <a:extLst>
            <a:ext uri="{FF2B5EF4-FFF2-40B4-BE49-F238E27FC236}">
              <a16:creationId xmlns:a16="http://schemas.microsoft.com/office/drawing/2014/main" id="{00000000-0008-0000-0200-0000080C0000}"/>
            </a:ext>
          </a:extLst>
        </xdr:cNvPr>
        <xdr:cNvSpPr>
          <a:spLocks noChangeArrowheads="1"/>
        </xdr:cNvSpPr>
      </xdr:nvSpPr>
      <xdr:spPr bwMode="auto">
        <a:xfrm>
          <a:off x="2571750" y="2416175"/>
          <a:ext cx="427489"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X_dim</a:t>
          </a:r>
        </a:p>
      </xdr:txBody>
    </xdr:sp>
    <xdr:clientData/>
  </xdr:oneCellAnchor>
  <xdr:twoCellAnchor>
    <xdr:from>
      <xdr:col>6</xdr:col>
      <xdr:colOff>603250</xdr:colOff>
      <xdr:row>20</xdr:row>
      <xdr:rowOff>19050</xdr:rowOff>
    </xdr:from>
    <xdr:to>
      <xdr:col>7</xdr:col>
      <xdr:colOff>603250</xdr:colOff>
      <xdr:row>21</xdr:row>
      <xdr:rowOff>133350</xdr:rowOff>
    </xdr:to>
    <xdr:sp macro="" textlink="">
      <xdr:nvSpPr>
        <xdr:cNvPr id="3983" name="Rectangle 9">
          <a:extLst>
            <a:ext uri="{FF2B5EF4-FFF2-40B4-BE49-F238E27FC236}">
              <a16:creationId xmlns:a16="http://schemas.microsoft.com/office/drawing/2014/main" id="{00000000-0008-0000-0200-00008F0F0000}"/>
            </a:ext>
          </a:extLst>
        </xdr:cNvPr>
        <xdr:cNvSpPr>
          <a:spLocks noChangeArrowheads="1"/>
        </xdr:cNvSpPr>
      </xdr:nvSpPr>
      <xdr:spPr bwMode="auto">
        <a:xfrm>
          <a:off x="4260850" y="3206750"/>
          <a:ext cx="6096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85725</xdr:colOff>
      <xdr:row>20</xdr:row>
      <xdr:rowOff>60325</xdr:rowOff>
    </xdr:from>
    <xdr:ext cx="427489" cy="176972"/>
    <xdr:sp macro="" textlink="">
      <xdr:nvSpPr>
        <xdr:cNvPr id="3082" name="Rectangle 10">
          <a:extLst>
            <a:ext uri="{FF2B5EF4-FFF2-40B4-BE49-F238E27FC236}">
              <a16:creationId xmlns:a16="http://schemas.microsoft.com/office/drawing/2014/main" id="{00000000-0008-0000-0200-00000A0C0000}"/>
            </a:ext>
          </a:extLst>
        </xdr:cNvPr>
        <xdr:cNvSpPr>
          <a:spLocks noChangeArrowheads="1"/>
        </xdr:cNvSpPr>
      </xdr:nvSpPr>
      <xdr:spPr bwMode="auto">
        <a:xfrm>
          <a:off x="4352925" y="3248025"/>
          <a:ext cx="427489"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Y_dim</a:t>
          </a:r>
        </a:p>
      </xdr:txBody>
    </xdr:sp>
    <xdr:clientData/>
  </xdr:oneCellAnchor>
  <xdr:twoCellAnchor>
    <xdr:from>
      <xdr:col>3</xdr:col>
      <xdr:colOff>146050</xdr:colOff>
      <xdr:row>21</xdr:row>
      <xdr:rowOff>139700</xdr:rowOff>
    </xdr:from>
    <xdr:to>
      <xdr:col>3</xdr:col>
      <xdr:colOff>222250</xdr:colOff>
      <xdr:row>22</xdr:row>
      <xdr:rowOff>57150</xdr:rowOff>
    </xdr:to>
    <xdr:sp macro="" textlink="">
      <xdr:nvSpPr>
        <xdr:cNvPr id="3985" name="Oval 11">
          <a:extLst>
            <a:ext uri="{FF2B5EF4-FFF2-40B4-BE49-F238E27FC236}">
              <a16:creationId xmlns:a16="http://schemas.microsoft.com/office/drawing/2014/main" id="{00000000-0008-0000-0200-0000910F0000}"/>
            </a:ext>
          </a:extLst>
        </xdr:cNvPr>
        <xdr:cNvSpPr>
          <a:spLocks noChangeArrowheads="1"/>
        </xdr:cNvSpPr>
      </xdr:nvSpPr>
      <xdr:spPr bwMode="auto">
        <a:xfrm>
          <a:off x="1974850" y="3486150"/>
          <a:ext cx="76200" cy="76200"/>
        </a:xfrm>
        <a:prstGeom prst="ellipse">
          <a:avLst/>
        </a:prstGeom>
        <a:solidFill>
          <a:srgbClr val="3333CC"/>
        </a:solidFill>
        <a:ln w="9525">
          <a:solidFill>
            <a:srgbClr val="000000"/>
          </a:solidFill>
          <a:round/>
          <a:headEnd/>
          <a:tailEnd/>
        </a:ln>
      </xdr:spPr>
    </xdr:sp>
    <xdr:clientData/>
  </xdr:twoCellAnchor>
  <xdr:twoCellAnchor>
    <xdr:from>
      <xdr:col>3</xdr:col>
      <xdr:colOff>304800</xdr:colOff>
      <xdr:row>20</xdr:row>
      <xdr:rowOff>139700</xdr:rowOff>
    </xdr:from>
    <xdr:to>
      <xdr:col>4</xdr:col>
      <xdr:colOff>476250</xdr:colOff>
      <xdr:row>23</xdr:row>
      <xdr:rowOff>114300</xdr:rowOff>
    </xdr:to>
    <xdr:sp macro="" textlink="">
      <xdr:nvSpPr>
        <xdr:cNvPr id="3986" name="Rectangle 12">
          <a:extLst>
            <a:ext uri="{FF2B5EF4-FFF2-40B4-BE49-F238E27FC236}">
              <a16:creationId xmlns:a16="http://schemas.microsoft.com/office/drawing/2014/main" id="{00000000-0008-0000-0200-0000920F0000}"/>
            </a:ext>
          </a:extLst>
        </xdr:cNvPr>
        <xdr:cNvSpPr>
          <a:spLocks noChangeArrowheads="1"/>
        </xdr:cNvSpPr>
      </xdr:nvSpPr>
      <xdr:spPr bwMode="auto">
        <a:xfrm>
          <a:off x="2133600" y="3327400"/>
          <a:ext cx="7810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400050</xdr:colOff>
      <xdr:row>22</xdr:row>
      <xdr:rowOff>41275</xdr:rowOff>
    </xdr:from>
    <xdr:ext cx="102657" cy="196912"/>
    <xdr:sp macro="" textlink="">
      <xdr:nvSpPr>
        <xdr:cNvPr id="3085" name="Rectangle 13">
          <a:extLst>
            <a:ext uri="{FF2B5EF4-FFF2-40B4-BE49-F238E27FC236}">
              <a16:creationId xmlns:a16="http://schemas.microsoft.com/office/drawing/2014/main" id="{00000000-0008-0000-0200-00000D0C0000}"/>
            </a:ext>
          </a:extLst>
        </xdr:cNvPr>
        <xdr:cNvSpPr>
          <a:spLocks noChangeArrowheads="1"/>
        </xdr:cNvSpPr>
      </xdr:nvSpPr>
      <xdr:spPr bwMode="auto">
        <a:xfrm>
          <a:off x="2228850" y="3546475"/>
          <a:ext cx="102657" cy="177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Arial"/>
              <a:cs typeface="Arial"/>
            </a:rPr>
            <a:t>P</a:t>
          </a:r>
        </a:p>
      </xdr:txBody>
    </xdr:sp>
    <xdr:clientData/>
  </xdr:oneCellAnchor>
  <xdr:oneCellAnchor>
    <xdr:from>
      <xdr:col>3</xdr:col>
      <xdr:colOff>504825</xdr:colOff>
      <xdr:row>22</xdr:row>
      <xdr:rowOff>117475</xdr:rowOff>
    </xdr:from>
    <xdr:ext cx="108363" cy="117917"/>
    <xdr:sp macro="" textlink="">
      <xdr:nvSpPr>
        <xdr:cNvPr id="3086" name="Rectangle 14">
          <a:extLst>
            <a:ext uri="{FF2B5EF4-FFF2-40B4-BE49-F238E27FC236}">
              <a16:creationId xmlns:a16="http://schemas.microsoft.com/office/drawing/2014/main" id="{00000000-0008-0000-0200-00000E0C0000}"/>
            </a:ext>
          </a:extLst>
        </xdr:cNvPr>
        <xdr:cNvSpPr>
          <a:spLocks noChangeArrowheads="1"/>
        </xdr:cNvSpPr>
      </xdr:nvSpPr>
      <xdr:spPr bwMode="auto">
        <a:xfrm>
          <a:off x="2333625" y="3622675"/>
          <a:ext cx="108363"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x1</a:t>
          </a:r>
        </a:p>
      </xdr:txBody>
    </xdr:sp>
    <xdr:clientData/>
  </xdr:oneCellAnchor>
  <xdr:oneCellAnchor>
    <xdr:from>
      <xdr:col>4</xdr:col>
      <xdr:colOff>9525</xdr:colOff>
      <xdr:row>22</xdr:row>
      <xdr:rowOff>41275</xdr:rowOff>
    </xdr:from>
    <xdr:ext cx="194682" cy="202537"/>
    <xdr:sp macro="" textlink="">
      <xdr:nvSpPr>
        <xdr:cNvPr id="3087" name="Rectangle 15">
          <a:extLst>
            <a:ext uri="{FF2B5EF4-FFF2-40B4-BE49-F238E27FC236}">
              <a16:creationId xmlns:a16="http://schemas.microsoft.com/office/drawing/2014/main" id="{00000000-0008-0000-0200-00000F0C0000}"/>
            </a:ext>
          </a:extLst>
        </xdr:cNvPr>
        <xdr:cNvSpPr>
          <a:spLocks noChangeArrowheads="1"/>
        </xdr:cNvSpPr>
      </xdr:nvSpPr>
      <xdr:spPr bwMode="auto">
        <a:xfrm>
          <a:off x="2447925" y="3609975"/>
          <a:ext cx="188193" cy="177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Arial"/>
              <a:cs typeface="Arial"/>
            </a:rPr>
            <a:t>, P</a:t>
          </a:r>
        </a:p>
      </xdr:txBody>
    </xdr:sp>
    <xdr:clientData/>
  </xdr:oneCellAnchor>
  <xdr:oneCellAnchor>
    <xdr:from>
      <xdr:col>4</xdr:col>
      <xdr:colOff>190500</xdr:colOff>
      <xdr:row>22</xdr:row>
      <xdr:rowOff>117475</xdr:rowOff>
    </xdr:from>
    <xdr:ext cx="108363" cy="117917"/>
    <xdr:sp macro="" textlink="">
      <xdr:nvSpPr>
        <xdr:cNvPr id="3088" name="Rectangle 16">
          <a:extLst>
            <a:ext uri="{FF2B5EF4-FFF2-40B4-BE49-F238E27FC236}">
              <a16:creationId xmlns:a16="http://schemas.microsoft.com/office/drawing/2014/main" id="{00000000-0008-0000-0200-0000100C0000}"/>
            </a:ext>
          </a:extLst>
        </xdr:cNvPr>
        <xdr:cNvSpPr>
          <a:spLocks noChangeArrowheads="1"/>
        </xdr:cNvSpPr>
      </xdr:nvSpPr>
      <xdr:spPr bwMode="auto">
        <a:xfrm>
          <a:off x="2628900" y="3622675"/>
          <a:ext cx="108363"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y1</a:t>
          </a:r>
        </a:p>
      </xdr:txBody>
    </xdr:sp>
    <xdr:clientData/>
  </xdr:oneCellAnchor>
  <xdr:twoCellAnchor>
    <xdr:from>
      <xdr:col>5</xdr:col>
      <xdr:colOff>69850</xdr:colOff>
      <xdr:row>18</xdr:row>
      <xdr:rowOff>38100</xdr:rowOff>
    </xdr:from>
    <xdr:to>
      <xdr:col>6</xdr:col>
      <xdr:colOff>457200</xdr:colOff>
      <xdr:row>21</xdr:row>
      <xdr:rowOff>6350</xdr:rowOff>
    </xdr:to>
    <xdr:sp macro="" textlink="">
      <xdr:nvSpPr>
        <xdr:cNvPr id="3991" name="Rectangle 17">
          <a:extLst>
            <a:ext uri="{FF2B5EF4-FFF2-40B4-BE49-F238E27FC236}">
              <a16:creationId xmlns:a16="http://schemas.microsoft.com/office/drawing/2014/main" id="{00000000-0008-0000-0200-0000970F0000}"/>
            </a:ext>
          </a:extLst>
        </xdr:cNvPr>
        <xdr:cNvSpPr>
          <a:spLocks noChangeArrowheads="1"/>
        </xdr:cNvSpPr>
      </xdr:nvSpPr>
      <xdr:spPr bwMode="auto">
        <a:xfrm>
          <a:off x="3117850" y="2908300"/>
          <a:ext cx="9969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317500</xdr:colOff>
      <xdr:row>20</xdr:row>
      <xdr:rowOff>82550</xdr:rowOff>
    </xdr:from>
    <xdr:to>
      <xdr:col>3</xdr:col>
      <xdr:colOff>12700</xdr:colOff>
      <xdr:row>22</xdr:row>
      <xdr:rowOff>38100</xdr:rowOff>
    </xdr:to>
    <xdr:sp macro="" textlink="">
      <xdr:nvSpPr>
        <xdr:cNvPr id="3992" name="Rectangle 18">
          <a:extLst>
            <a:ext uri="{FF2B5EF4-FFF2-40B4-BE49-F238E27FC236}">
              <a16:creationId xmlns:a16="http://schemas.microsoft.com/office/drawing/2014/main" id="{00000000-0008-0000-0200-0000980F0000}"/>
            </a:ext>
          </a:extLst>
        </xdr:cNvPr>
        <xdr:cNvSpPr>
          <a:spLocks noChangeArrowheads="1"/>
        </xdr:cNvSpPr>
      </xdr:nvSpPr>
      <xdr:spPr bwMode="auto">
        <a:xfrm>
          <a:off x="1536700" y="3270250"/>
          <a:ext cx="3048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400050</xdr:colOff>
      <xdr:row>20</xdr:row>
      <xdr:rowOff>133350</xdr:rowOff>
    </xdr:from>
    <xdr:ext cx="76944" cy="195933"/>
    <xdr:sp macro="" textlink="">
      <xdr:nvSpPr>
        <xdr:cNvPr id="3091" name="Rectangle 19">
          <a:extLst>
            <a:ext uri="{FF2B5EF4-FFF2-40B4-BE49-F238E27FC236}">
              <a16:creationId xmlns:a16="http://schemas.microsoft.com/office/drawing/2014/main" id="{00000000-0008-0000-0200-0000130C0000}"/>
            </a:ext>
          </a:extLst>
        </xdr:cNvPr>
        <xdr:cNvSpPr>
          <a:spLocks noChangeArrowheads="1"/>
        </xdr:cNvSpPr>
      </xdr:nvSpPr>
      <xdr:spPr bwMode="auto">
        <a:xfrm>
          <a:off x="1619250" y="3371850"/>
          <a:ext cx="76944"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x</a:t>
          </a:r>
        </a:p>
      </xdr:txBody>
    </xdr:sp>
    <xdr:clientData/>
  </xdr:oneCellAnchor>
  <xdr:oneCellAnchor>
    <xdr:from>
      <xdr:col>2</xdr:col>
      <xdr:colOff>466725</xdr:colOff>
      <xdr:row>21</xdr:row>
      <xdr:rowOff>41275</xdr:rowOff>
    </xdr:from>
    <xdr:ext cx="51296" cy="137645"/>
    <xdr:sp macro="" textlink="">
      <xdr:nvSpPr>
        <xdr:cNvPr id="3092" name="Rectangle 20">
          <a:extLst>
            <a:ext uri="{FF2B5EF4-FFF2-40B4-BE49-F238E27FC236}">
              <a16:creationId xmlns:a16="http://schemas.microsoft.com/office/drawing/2014/main" id="{00000000-0008-0000-0200-0000140C0000}"/>
            </a:ext>
          </a:extLst>
        </xdr:cNvPr>
        <xdr:cNvSpPr>
          <a:spLocks noChangeArrowheads="1"/>
        </xdr:cNvSpPr>
      </xdr:nvSpPr>
      <xdr:spPr bwMode="auto">
        <a:xfrm>
          <a:off x="1685925" y="3387725"/>
          <a:ext cx="51296" cy="117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Times New Roman"/>
              <a:cs typeface="Times New Roman"/>
            </a:rPr>
            <a:t>1</a:t>
          </a:r>
        </a:p>
      </xdr:txBody>
    </xdr:sp>
    <xdr:clientData/>
  </xdr:oneCellAnchor>
  <xdr:twoCellAnchor>
    <xdr:from>
      <xdr:col>3</xdr:col>
      <xdr:colOff>12700</xdr:colOff>
      <xdr:row>18</xdr:row>
      <xdr:rowOff>0</xdr:rowOff>
    </xdr:from>
    <xdr:to>
      <xdr:col>3</xdr:col>
      <xdr:colOff>317500</xdr:colOff>
      <xdr:row>19</xdr:row>
      <xdr:rowOff>114300</xdr:rowOff>
    </xdr:to>
    <xdr:sp macro="" textlink="">
      <xdr:nvSpPr>
        <xdr:cNvPr id="3995" name="Rectangle 21">
          <a:extLst>
            <a:ext uri="{FF2B5EF4-FFF2-40B4-BE49-F238E27FC236}">
              <a16:creationId xmlns:a16="http://schemas.microsoft.com/office/drawing/2014/main" id="{00000000-0008-0000-0200-00009B0F0000}"/>
            </a:ext>
          </a:extLst>
        </xdr:cNvPr>
        <xdr:cNvSpPr>
          <a:spLocks noChangeArrowheads="1"/>
        </xdr:cNvSpPr>
      </xdr:nvSpPr>
      <xdr:spPr bwMode="auto">
        <a:xfrm>
          <a:off x="1841500" y="2870200"/>
          <a:ext cx="3048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546100</xdr:colOff>
      <xdr:row>22</xdr:row>
      <xdr:rowOff>101600</xdr:rowOff>
    </xdr:from>
    <xdr:to>
      <xdr:col>3</xdr:col>
      <xdr:colOff>241300</xdr:colOff>
      <xdr:row>24</xdr:row>
      <xdr:rowOff>57150</xdr:rowOff>
    </xdr:to>
    <xdr:sp macro="" textlink="">
      <xdr:nvSpPr>
        <xdr:cNvPr id="3996" name="Rectangle 22">
          <a:extLst>
            <a:ext uri="{FF2B5EF4-FFF2-40B4-BE49-F238E27FC236}">
              <a16:creationId xmlns:a16="http://schemas.microsoft.com/office/drawing/2014/main" id="{00000000-0008-0000-0200-00009C0F0000}"/>
            </a:ext>
          </a:extLst>
        </xdr:cNvPr>
        <xdr:cNvSpPr>
          <a:spLocks noChangeArrowheads="1"/>
        </xdr:cNvSpPr>
      </xdr:nvSpPr>
      <xdr:spPr bwMode="auto">
        <a:xfrm>
          <a:off x="1765300" y="3606800"/>
          <a:ext cx="3048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19050</xdr:colOff>
      <xdr:row>22</xdr:row>
      <xdr:rowOff>152400</xdr:rowOff>
    </xdr:from>
    <xdr:ext cx="76944" cy="195933"/>
    <xdr:sp macro="" textlink="">
      <xdr:nvSpPr>
        <xdr:cNvPr id="3095" name="Rectangle 23">
          <a:extLst>
            <a:ext uri="{FF2B5EF4-FFF2-40B4-BE49-F238E27FC236}">
              <a16:creationId xmlns:a16="http://schemas.microsoft.com/office/drawing/2014/main" id="{00000000-0008-0000-0200-0000170C0000}"/>
            </a:ext>
          </a:extLst>
        </xdr:cNvPr>
        <xdr:cNvSpPr>
          <a:spLocks noChangeArrowheads="1"/>
        </xdr:cNvSpPr>
      </xdr:nvSpPr>
      <xdr:spPr bwMode="auto">
        <a:xfrm>
          <a:off x="1847850" y="3714750"/>
          <a:ext cx="76944"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y</a:t>
          </a:r>
        </a:p>
      </xdr:txBody>
    </xdr:sp>
    <xdr:clientData/>
  </xdr:oneCellAnchor>
  <xdr:oneCellAnchor>
    <xdr:from>
      <xdr:col>3</xdr:col>
      <xdr:colOff>85725</xdr:colOff>
      <xdr:row>23</xdr:row>
      <xdr:rowOff>60325</xdr:rowOff>
    </xdr:from>
    <xdr:ext cx="51296" cy="137645"/>
    <xdr:sp macro="" textlink="">
      <xdr:nvSpPr>
        <xdr:cNvPr id="3096" name="Rectangle 24">
          <a:extLst>
            <a:ext uri="{FF2B5EF4-FFF2-40B4-BE49-F238E27FC236}">
              <a16:creationId xmlns:a16="http://schemas.microsoft.com/office/drawing/2014/main" id="{00000000-0008-0000-0200-0000180C0000}"/>
            </a:ext>
          </a:extLst>
        </xdr:cNvPr>
        <xdr:cNvSpPr>
          <a:spLocks noChangeArrowheads="1"/>
        </xdr:cNvSpPr>
      </xdr:nvSpPr>
      <xdr:spPr bwMode="auto">
        <a:xfrm>
          <a:off x="1914525" y="3724275"/>
          <a:ext cx="51296" cy="117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Times New Roman"/>
              <a:cs typeface="Times New Roman"/>
            </a:rPr>
            <a:t>1</a:t>
          </a:r>
        </a:p>
      </xdr:txBody>
    </xdr:sp>
    <xdr:clientData/>
  </xdr:oneCellAnchor>
  <xdr:twoCellAnchor>
    <xdr:from>
      <xdr:col>4</xdr:col>
      <xdr:colOff>590550</xdr:colOff>
      <xdr:row>21</xdr:row>
      <xdr:rowOff>152400</xdr:rowOff>
    </xdr:from>
    <xdr:to>
      <xdr:col>5</xdr:col>
      <xdr:colOff>285750</xdr:colOff>
      <xdr:row>23</xdr:row>
      <xdr:rowOff>101600</xdr:rowOff>
    </xdr:to>
    <xdr:sp macro="" textlink="">
      <xdr:nvSpPr>
        <xdr:cNvPr id="3999" name="Rectangle 25">
          <a:extLst>
            <a:ext uri="{FF2B5EF4-FFF2-40B4-BE49-F238E27FC236}">
              <a16:creationId xmlns:a16="http://schemas.microsoft.com/office/drawing/2014/main" id="{00000000-0008-0000-0200-00009F0F0000}"/>
            </a:ext>
          </a:extLst>
        </xdr:cNvPr>
        <xdr:cNvSpPr>
          <a:spLocks noChangeArrowheads="1"/>
        </xdr:cNvSpPr>
      </xdr:nvSpPr>
      <xdr:spPr bwMode="auto">
        <a:xfrm>
          <a:off x="3028950" y="349885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38100</xdr:colOff>
      <xdr:row>25</xdr:row>
      <xdr:rowOff>57150</xdr:rowOff>
    </xdr:from>
    <xdr:to>
      <xdr:col>4</xdr:col>
      <xdr:colOff>298450</xdr:colOff>
      <xdr:row>27</xdr:row>
      <xdr:rowOff>6350</xdr:rowOff>
    </xdr:to>
    <xdr:sp macro="" textlink="">
      <xdr:nvSpPr>
        <xdr:cNvPr id="4000" name="Rectangle 26">
          <a:extLst>
            <a:ext uri="{FF2B5EF4-FFF2-40B4-BE49-F238E27FC236}">
              <a16:creationId xmlns:a16="http://schemas.microsoft.com/office/drawing/2014/main" id="{00000000-0008-0000-0200-0000A00F0000}"/>
            </a:ext>
          </a:extLst>
        </xdr:cNvPr>
        <xdr:cNvSpPr>
          <a:spLocks noChangeArrowheads="1"/>
        </xdr:cNvSpPr>
      </xdr:nvSpPr>
      <xdr:spPr bwMode="auto">
        <a:xfrm>
          <a:off x="2476500" y="4038600"/>
          <a:ext cx="2603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133350</xdr:colOff>
      <xdr:row>25</xdr:row>
      <xdr:rowOff>98425</xdr:rowOff>
    </xdr:from>
    <xdr:ext cx="76944" cy="202464"/>
    <xdr:sp macro="" textlink="">
      <xdr:nvSpPr>
        <xdr:cNvPr id="3099" name="Rectangle 27">
          <a:extLst>
            <a:ext uri="{FF2B5EF4-FFF2-40B4-BE49-F238E27FC236}">
              <a16:creationId xmlns:a16="http://schemas.microsoft.com/office/drawing/2014/main" id="{00000000-0008-0000-0200-00001B0C0000}"/>
            </a:ext>
          </a:extLst>
        </xdr:cNvPr>
        <xdr:cNvSpPr>
          <a:spLocks noChangeArrowheads="1"/>
        </xdr:cNvSpPr>
      </xdr:nvSpPr>
      <xdr:spPr bwMode="auto">
        <a:xfrm>
          <a:off x="2571750" y="4152900"/>
          <a:ext cx="76944"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x</a:t>
          </a:r>
        </a:p>
      </xdr:txBody>
    </xdr:sp>
    <xdr:clientData/>
  </xdr:oneCellAnchor>
  <xdr:twoCellAnchor>
    <xdr:from>
      <xdr:col>1</xdr:col>
      <xdr:colOff>450850</xdr:colOff>
      <xdr:row>19</xdr:row>
      <xdr:rowOff>44450</xdr:rowOff>
    </xdr:from>
    <xdr:to>
      <xdr:col>2</xdr:col>
      <xdr:colOff>95250</xdr:colOff>
      <xdr:row>21</xdr:row>
      <xdr:rowOff>0</xdr:rowOff>
    </xdr:to>
    <xdr:sp macro="" textlink="">
      <xdr:nvSpPr>
        <xdr:cNvPr id="4002" name="Rectangle 28">
          <a:extLst>
            <a:ext uri="{FF2B5EF4-FFF2-40B4-BE49-F238E27FC236}">
              <a16:creationId xmlns:a16="http://schemas.microsoft.com/office/drawing/2014/main" id="{00000000-0008-0000-0200-0000A20F0000}"/>
            </a:ext>
          </a:extLst>
        </xdr:cNvPr>
        <xdr:cNvSpPr>
          <a:spLocks noChangeArrowheads="1"/>
        </xdr:cNvSpPr>
      </xdr:nvSpPr>
      <xdr:spPr bwMode="auto">
        <a:xfrm>
          <a:off x="1060450" y="3073400"/>
          <a:ext cx="2540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533400</xdr:colOff>
      <xdr:row>19</xdr:row>
      <xdr:rowOff>95250</xdr:rowOff>
    </xdr:from>
    <xdr:ext cx="76944" cy="195933"/>
    <xdr:sp macro="" textlink="">
      <xdr:nvSpPr>
        <xdr:cNvPr id="3101" name="Rectangle 29">
          <a:extLst>
            <a:ext uri="{FF2B5EF4-FFF2-40B4-BE49-F238E27FC236}">
              <a16:creationId xmlns:a16="http://schemas.microsoft.com/office/drawing/2014/main" id="{00000000-0008-0000-0200-00001D0C0000}"/>
            </a:ext>
          </a:extLst>
        </xdr:cNvPr>
        <xdr:cNvSpPr>
          <a:spLocks noChangeArrowheads="1"/>
        </xdr:cNvSpPr>
      </xdr:nvSpPr>
      <xdr:spPr bwMode="auto">
        <a:xfrm>
          <a:off x="1143000" y="3171825"/>
          <a:ext cx="76944"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y</a:t>
          </a:r>
        </a:p>
      </xdr:txBody>
    </xdr:sp>
    <xdr:clientData/>
  </xdr:oneCellAnchor>
  <xdr:twoCellAnchor>
    <xdr:from>
      <xdr:col>4</xdr:col>
      <xdr:colOff>50800</xdr:colOff>
      <xdr:row>14</xdr:row>
      <xdr:rowOff>146050</xdr:rowOff>
    </xdr:from>
    <xdr:to>
      <xdr:col>5</xdr:col>
      <xdr:colOff>50800</xdr:colOff>
      <xdr:row>16</xdr:row>
      <xdr:rowOff>95250</xdr:rowOff>
    </xdr:to>
    <xdr:sp macro="" textlink="">
      <xdr:nvSpPr>
        <xdr:cNvPr id="4004" name="Rectangle 30">
          <a:extLst>
            <a:ext uri="{FF2B5EF4-FFF2-40B4-BE49-F238E27FC236}">
              <a16:creationId xmlns:a16="http://schemas.microsoft.com/office/drawing/2014/main" id="{00000000-0008-0000-0200-0000A40F0000}"/>
            </a:ext>
          </a:extLst>
        </xdr:cNvPr>
        <xdr:cNvSpPr>
          <a:spLocks noChangeArrowheads="1"/>
        </xdr:cNvSpPr>
      </xdr:nvSpPr>
      <xdr:spPr bwMode="auto">
        <a:xfrm>
          <a:off x="2489200" y="2374900"/>
          <a:ext cx="6096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133350</xdr:colOff>
      <xdr:row>15</xdr:row>
      <xdr:rowOff>22225</xdr:rowOff>
    </xdr:from>
    <xdr:ext cx="427489" cy="176972"/>
    <xdr:sp macro="" textlink="">
      <xdr:nvSpPr>
        <xdr:cNvPr id="3103" name="Rectangle 31">
          <a:extLst>
            <a:ext uri="{FF2B5EF4-FFF2-40B4-BE49-F238E27FC236}">
              <a16:creationId xmlns:a16="http://schemas.microsoft.com/office/drawing/2014/main" id="{00000000-0008-0000-0200-00001F0C0000}"/>
            </a:ext>
          </a:extLst>
        </xdr:cNvPr>
        <xdr:cNvSpPr>
          <a:spLocks noChangeArrowheads="1"/>
        </xdr:cNvSpPr>
      </xdr:nvSpPr>
      <xdr:spPr bwMode="auto">
        <a:xfrm>
          <a:off x="2571750" y="2416175"/>
          <a:ext cx="427489"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X_dim</a:t>
          </a:r>
        </a:p>
      </xdr:txBody>
    </xdr:sp>
    <xdr:clientData/>
  </xdr:oneCellAnchor>
  <xdr:twoCellAnchor>
    <xdr:from>
      <xdr:col>6</xdr:col>
      <xdr:colOff>603250</xdr:colOff>
      <xdr:row>20</xdr:row>
      <xdr:rowOff>19050</xdr:rowOff>
    </xdr:from>
    <xdr:to>
      <xdr:col>7</xdr:col>
      <xdr:colOff>603250</xdr:colOff>
      <xdr:row>21</xdr:row>
      <xdr:rowOff>133350</xdr:rowOff>
    </xdr:to>
    <xdr:sp macro="" textlink="">
      <xdr:nvSpPr>
        <xdr:cNvPr id="4006" name="Rectangle 32">
          <a:extLst>
            <a:ext uri="{FF2B5EF4-FFF2-40B4-BE49-F238E27FC236}">
              <a16:creationId xmlns:a16="http://schemas.microsoft.com/office/drawing/2014/main" id="{00000000-0008-0000-0200-0000A60F0000}"/>
            </a:ext>
          </a:extLst>
        </xdr:cNvPr>
        <xdr:cNvSpPr>
          <a:spLocks noChangeArrowheads="1"/>
        </xdr:cNvSpPr>
      </xdr:nvSpPr>
      <xdr:spPr bwMode="auto">
        <a:xfrm>
          <a:off x="4260850" y="3206750"/>
          <a:ext cx="6096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85725</xdr:colOff>
      <xdr:row>20</xdr:row>
      <xdr:rowOff>60325</xdr:rowOff>
    </xdr:from>
    <xdr:ext cx="427489" cy="176972"/>
    <xdr:sp macro="" textlink="">
      <xdr:nvSpPr>
        <xdr:cNvPr id="3105" name="Rectangle 33">
          <a:extLst>
            <a:ext uri="{FF2B5EF4-FFF2-40B4-BE49-F238E27FC236}">
              <a16:creationId xmlns:a16="http://schemas.microsoft.com/office/drawing/2014/main" id="{00000000-0008-0000-0200-0000210C0000}"/>
            </a:ext>
          </a:extLst>
        </xdr:cNvPr>
        <xdr:cNvSpPr>
          <a:spLocks noChangeArrowheads="1"/>
        </xdr:cNvSpPr>
      </xdr:nvSpPr>
      <xdr:spPr bwMode="auto">
        <a:xfrm>
          <a:off x="4352925" y="3248025"/>
          <a:ext cx="427489"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Y_dim</a:t>
          </a:r>
        </a:p>
      </xdr:txBody>
    </xdr:sp>
    <xdr:clientData/>
  </xdr:oneCellAnchor>
  <xdr:twoCellAnchor>
    <xdr:from>
      <xdr:col>3</xdr:col>
      <xdr:colOff>146050</xdr:colOff>
      <xdr:row>21</xdr:row>
      <xdr:rowOff>139700</xdr:rowOff>
    </xdr:from>
    <xdr:to>
      <xdr:col>3</xdr:col>
      <xdr:colOff>222250</xdr:colOff>
      <xdr:row>22</xdr:row>
      <xdr:rowOff>57150</xdr:rowOff>
    </xdr:to>
    <xdr:sp macro="" textlink="">
      <xdr:nvSpPr>
        <xdr:cNvPr id="4008" name="Oval 34">
          <a:extLst>
            <a:ext uri="{FF2B5EF4-FFF2-40B4-BE49-F238E27FC236}">
              <a16:creationId xmlns:a16="http://schemas.microsoft.com/office/drawing/2014/main" id="{00000000-0008-0000-0200-0000A80F0000}"/>
            </a:ext>
          </a:extLst>
        </xdr:cNvPr>
        <xdr:cNvSpPr>
          <a:spLocks noChangeArrowheads="1"/>
        </xdr:cNvSpPr>
      </xdr:nvSpPr>
      <xdr:spPr bwMode="auto">
        <a:xfrm>
          <a:off x="1974850" y="3486150"/>
          <a:ext cx="76200" cy="76200"/>
        </a:xfrm>
        <a:prstGeom prst="ellipse">
          <a:avLst/>
        </a:prstGeom>
        <a:solidFill>
          <a:srgbClr val="3333CC"/>
        </a:solidFill>
        <a:ln w="9525">
          <a:solidFill>
            <a:srgbClr val="000000"/>
          </a:solidFill>
          <a:round/>
          <a:headEnd/>
          <a:tailEnd/>
        </a:ln>
      </xdr:spPr>
    </xdr:sp>
    <xdr:clientData/>
  </xdr:twoCellAnchor>
  <xdr:twoCellAnchor>
    <xdr:from>
      <xdr:col>3</xdr:col>
      <xdr:colOff>304800</xdr:colOff>
      <xdr:row>20</xdr:row>
      <xdr:rowOff>139700</xdr:rowOff>
    </xdr:from>
    <xdr:to>
      <xdr:col>4</xdr:col>
      <xdr:colOff>476250</xdr:colOff>
      <xdr:row>23</xdr:row>
      <xdr:rowOff>114300</xdr:rowOff>
    </xdr:to>
    <xdr:sp macro="" textlink="">
      <xdr:nvSpPr>
        <xdr:cNvPr id="4009" name="Rectangle 35">
          <a:extLst>
            <a:ext uri="{FF2B5EF4-FFF2-40B4-BE49-F238E27FC236}">
              <a16:creationId xmlns:a16="http://schemas.microsoft.com/office/drawing/2014/main" id="{00000000-0008-0000-0200-0000A90F0000}"/>
            </a:ext>
          </a:extLst>
        </xdr:cNvPr>
        <xdr:cNvSpPr>
          <a:spLocks noChangeArrowheads="1"/>
        </xdr:cNvSpPr>
      </xdr:nvSpPr>
      <xdr:spPr bwMode="auto">
        <a:xfrm>
          <a:off x="2133600" y="3327400"/>
          <a:ext cx="7810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333375</xdr:colOff>
      <xdr:row>21</xdr:row>
      <xdr:rowOff>3175</xdr:rowOff>
    </xdr:from>
    <xdr:ext cx="675826" cy="202537"/>
    <xdr:sp macro="" textlink="">
      <xdr:nvSpPr>
        <xdr:cNvPr id="3108" name="Rectangle 36">
          <a:extLst>
            <a:ext uri="{FF2B5EF4-FFF2-40B4-BE49-F238E27FC236}">
              <a16:creationId xmlns:a16="http://schemas.microsoft.com/office/drawing/2014/main" id="{00000000-0008-0000-0200-0000240C0000}"/>
            </a:ext>
          </a:extLst>
        </xdr:cNvPr>
        <xdr:cNvSpPr>
          <a:spLocks noChangeArrowheads="1"/>
        </xdr:cNvSpPr>
      </xdr:nvSpPr>
      <xdr:spPr bwMode="auto">
        <a:xfrm>
          <a:off x="2162175" y="3409950"/>
          <a:ext cx="675826" cy="177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Arial"/>
              <a:cs typeface="Arial"/>
            </a:rPr>
            <a:t>Test point</a:t>
          </a:r>
        </a:p>
      </xdr:txBody>
    </xdr:sp>
    <xdr:clientData/>
  </xdr:oneCellAnchor>
  <xdr:oneCellAnchor>
    <xdr:from>
      <xdr:col>3</xdr:col>
      <xdr:colOff>400050</xdr:colOff>
      <xdr:row>22</xdr:row>
      <xdr:rowOff>41275</xdr:rowOff>
    </xdr:from>
    <xdr:ext cx="102657" cy="196912"/>
    <xdr:sp macro="" textlink="">
      <xdr:nvSpPr>
        <xdr:cNvPr id="3109" name="Rectangle 37">
          <a:extLst>
            <a:ext uri="{FF2B5EF4-FFF2-40B4-BE49-F238E27FC236}">
              <a16:creationId xmlns:a16="http://schemas.microsoft.com/office/drawing/2014/main" id="{00000000-0008-0000-0200-0000250C0000}"/>
            </a:ext>
          </a:extLst>
        </xdr:cNvPr>
        <xdr:cNvSpPr>
          <a:spLocks noChangeArrowheads="1"/>
        </xdr:cNvSpPr>
      </xdr:nvSpPr>
      <xdr:spPr bwMode="auto">
        <a:xfrm>
          <a:off x="2228850" y="3546475"/>
          <a:ext cx="102657" cy="177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Arial"/>
              <a:cs typeface="Arial"/>
            </a:rPr>
            <a:t>P</a:t>
          </a:r>
        </a:p>
      </xdr:txBody>
    </xdr:sp>
    <xdr:clientData/>
  </xdr:oneCellAnchor>
  <xdr:oneCellAnchor>
    <xdr:from>
      <xdr:col>3</xdr:col>
      <xdr:colOff>504825</xdr:colOff>
      <xdr:row>22</xdr:row>
      <xdr:rowOff>117475</xdr:rowOff>
    </xdr:from>
    <xdr:ext cx="108363" cy="117917"/>
    <xdr:sp macro="" textlink="">
      <xdr:nvSpPr>
        <xdr:cNvPr id="3110" name="Rectangle 38">
          <a:extLst>
            <a:ext uri="{FF2B5EF4-FFF2-40B4-BE49-F238E27FC236}">
              <a16:creationId xmlns:a16="http://schemas.microsoft.com/office/drawing/2014/main" id="{00000000-0008-0000-0200-0000260C0000}"/>
            </a:ext>
          </a:extLst>
        </xdr:cNvPr>
        <xdr:cNvSpPr>
          <a:spLocks noChangeArrowheads="1"/>
        </xdr:cNvSpPr>
      </xdr:nvSpPr>
      <xdr:spPr bwMode="auto">
        <a:xfrm>
          <a:off x="2333625" y="3622675"/>
          <a:ext cx="108363"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x1</a:t>
          </a:r>
        </a:p>
      </xdr:txBody>
    </xdr:sp>
    <xdr:clientData/>
  </xdr:oneCellAnchor>
  <xdr:oneCellAnchor>
    <xdr:from>
      <xdr:col>4</xdr:col>
      <xdr:colOff>9525</xdr:colOff>
      <xdr:row>22</xdr:row>
      <xdr:rowOff>41275</xdr:rowOff>
    </xdr:from>
    <xdr:ext cx="194682" cy="202537"/>
    <xdr:sp macro="" textlink="">
      <xdr:nvSpPr>
        <xdr:cNvPr id="3111" name="Rectangle 39">
          <a:extLst>
            <a:ext uri="{FF2B5EF4-FFF2-40B4-BE49-F238E27FC236}">
              <a16:creationId xmlns:a16="http://schemas.microsoft.com/office/drawing/2014/main" id="{00000000-0008-0000-0200-0000270C0000}"/>
            </a:ext>
          </a:extLst>
        </xdr:cNvPr>
        <xdr:cNvSpPr>
          <a:spLocks noChangeArrowheads="1"/>
        </xdr:cNvSpPr>
      </xdr:nvSpPr>
      <xdr:spPr bwMode="auto">
        <a:xfrm>
          <a:off x="2447925" y="3609975"/>
          <a:ext cx="188193" cy="177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Arial"/>
              <a:cs typeface="Arial"/>
            </a:rPr>
            <a:t>, P</a:t>
          </a:r>
        </a:p>
      </xdr:txBody>
    </xdr:sp>
    <xdr:clientData/>
  </xdr:oneCellAnchor>
  <xdr:oneCellAnchor>
    <xdr:from>
      <xdr:col>4</xdr:col>
      <xdr:colOff>190500</xdr:colOff>
      <xdr:row>22</xdr:row>
      <xdr:rowOff>117475</xdr:rowOff>
    </xdr:from>
    <xdr:ext cx="108363" cy="117917"/>
    <xdr:sp macro="" textlink="">
      <xdr:nvSpPr>
        <xdr:cNvPr id="3112" name="Rectangle 40">
          <a:extLst>
            <a:ext uri="{FF2B5EF4-FFF2-40B4-BE49-F238E27FC236}">
              <a16:creationId xmlns:a16="http://schemas.microsoft.com/office/drawing/2014/main" id="{00000000-0008-0000-0200-0000280C0000}"/>
            </a:ext>
          </a:extLst>
        </xdr:cNvPr>
        <xdr:cNvSpPr>
          <a:spLocks noChangeArrowheads="1"/>
        </xdr:cNvSpPr>
      </xdr:nvSpPr>
      <xdr:spPr bwMode="auto">
        <a:xfrm>
          <a:off x="2628900" y="3622675"/>
          <a:ext cx="108363" cy="117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Arial"/>
              <a:cs typeface="Arial"/>
            </a:rPr>
            <a:t>y1</a:t>
          </a:r>
        </a:p>
      </xdr:txBody>
    </xdr:sp>
    <xdr:clientData/>
  </xdr:oneCellAnchor>
  <xdr:twoCellAnchor>
    <xdr:from>
      <xdr:col>5</xdr:col>
      <xdr:colOff>69850</xdr:colOff>
      <xdr:row>18</xdr:row>
      <xdr:rowOff>38100</xdr:rowOff>
    </xdr:from>
    <xdr:to>
      <xdr:col>6</xdr:col>
      <xdr:colOff>457200</xdr:colOff>
      <xdr:row>21</xdr:row>
      <xdr:rowOff>6350</xdr:rowOff>
    </xdr:to>
    <xdr:sp macro="" textlink="">
      <xdr:nvSpPr>
        <xdr:cNvPr id="4015" name="Rectangle 41">
          <a:extLst>
            <a:ext uri="{FF2B5EF4-FFF2-40B4-BE49-F238E27FC236}">
              <a16:creationId xmlns:a16="http://schemas.microsoft.com/office/drawing/2014/main" id="{00000000-0008-0000-0200-0000AF0F0000}"/>
            </a:ext>
          </a:extLst>
        </xdr:cNvPr>
        <xdr:cNvSpPr>
          <a:spLocks noChangeArrowheads="1"/>
        </xdr:cNvSpPr>
      </xdr:nvSpPr>
      <xdr:spPr bwMode="auto">
        <a:xfrm>
          <a:off x="3117850" y="2908300"/>
          <a:ext cx="9969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317500</xdr:colOff>
      <xdr:row>20</xdr:row>
      <xdr:rowOff>82550</xdr:rowOff>
    </xdr:from>
    <xdr:to>
      <xdr:col>3</xdr:col>
      <xdr:colOff>12700</xdr:colOff>
      <xdr:row>22</xdr:row>
      <xdr:rowOff>38100</xdr:rowOff>
    </xdr:to>
    <xdr:sp macro="" textlink="">
      <xdr:nvSpPr>
        <xdr:cNvPr id="4016" name="Rectangle 42">
          <a:extLst>
            <a:ext uri="{FF2B5EF4-FFF2-40B4-BE49-F238E27FC236}">
              <a16:creationId xmlns:a16="http://schemas.microsoft.com/office/drawing/2014/main" id="{00000000-0008-0000-0200-0000B00F0000}"/>
            </a:ext>
          </a:extLst>
        </xdr:cNvPr>
        <xdr:cNvSpPr>
          <a:spLocks noChangeArrowheads="1"/>
        </xdr:cNvSpPr>
      </xdr:nvSpPr>
      <xdr:spPr bwMode="auto">
        <a:xfrm>
          <a:off x="1536700" y="3270250"/>
          <a:ext cx="3048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400050</xdr:colOff>
      <xdr:row>20</xdr:row>
      <xdr:rowOff>133350</xdr:rowOff>
    </xdr:from>
    <xdr:ext cx="76944" cy="195933"/>
    <xdr:sp macro="" textlink="">
      <xdr:nvSpPr>
        <xdr:cNvPr id="3115" name="Rectangle 43">
          <a:extLst>
            <a:ext uri="{FF2B5EF4-FFF2-40B4-BE49-F238E27FC236}">
              <a16:creationId xmlns:a16="http://schemas.microsoft.com/office/drawing/2014/main" id="{00000000-0008-0000-0200-00002B0C0000}"/>
            </a:ext>
          </a:extLst>
        </xdr:cNvPr>
        <xdr:cNvSpPr>
          <a:spLocks noChangeArrowheads="1"/>
        </xdr:cNvSpPr>
      </xdr:nvSpPr>
      <xdr:spPr bwMode="auto">
        <a:xfrm>
          <a:off x="1619250" y="3371850"/>
          <a:ext cx="76944"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x</a:t>
          </a:r>
        </a:p>
      </xdr:txBody>
    </xdr:sp>
    <xdr:clientData/>
  </xdr:oneCellAnchor>
  <xdr:oneCellAnchor>
    <xdr:from>
      <xdr:col>2</xdr:col>
      <xdr:colOff>466725</xdr:colOff>
      <xdr:row>21</xdr:row>
      <xdr:rowOff>41275</xdr:rowOff>
    </xdr:from>
    <xdr:ext cx="51296" cy="137645"/>
    <xdr:sp macro="" textlink="">
      <xdr:nvSpPr>
        <xdr:cNvPr id="3116" name="Rectangle 44">
          <a:extLst>
            <a:ext uri="{FF2B5EF4-FFF2-40B4-BE49-F238E27FC236}">
              <a16:creationId xmlns:a16="http://schemas.microsoft.com/office/drawing/2014/main" id="{00000000-0008-0000-0200-00002C0C0000}"/>
            </a:ext>
          </a:extLst>
        </xdr:cNvPr>
        <xdr:cNvSpPr>
          <a:spLocks noChangeArrowheads="1"/>
        </xdr:cNvSpPr>
      </xdr:nvSpPr>
      <xdr:spPr bwMode="auto">
        <a:xfrm>
          <a:off x="1685925" y="3387725"/>
          <a:ext cx="51296" cy="117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Times New Roman"/>
              <a:cs typeface="Times New Roman"/>
            </a:rPr>
            <a:t>1</a:t>
          </a:r>
        </a:p>
      </xdr:txBody>
    </xdr:sp>
    <xdr:clientData/>
  </xdr:oneCellAnchor>
  <xdr:twoCellAnchor>
    <xdr:from>
      <xdr:col>3</xdr:col>
      <xdr:colOff>12700</xdr:colOff>
      <xdr:row>18</xdr:row>
      <xdr:rowOff>0</xdr:rowOff>
    </xdr:from>
    <xdr:to>
      <xdr:col>3</xdr:col>
      <xdr:colOff>317500</xdr:colOff>
      <xdr:row>19</xdr:row>
      <xdr:rowOff>114300</xdr:rowOff>
    </xdr:to>
    <xdr:sp macro="" textlink="">
      <xdr:nvSpPr>
        <xdr:cNvPr id="4019" name="Rectangle 45">
          <a:extLst>
            <a:ext uri="{FF2B5EF4-FFF2-40B4-BE49-F238E27FC236}">
              <a16:creationId xmlns:a16="http://schemas.microsoft.com/office/drawing/2014/main" id="{00000000-0008-0000-0200-0000B30F0000}"/>
            </a:ext>
          </a:extLst>
        </xdr:cNvPr>
        <xdr:cNvSpPr>
          <a:spLocks noChangeArrowheads="1"/>
        </xdr:cNvSpPr>
      </xdr:nvSpPr>
      <xdr:spPr bwMode="auto">
        <a:xfrm>
          <a:off x="1841500" y="2870200"/>
          <a:ext cx="3048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546100</xdr:colOff>
      <xdr:row>22</xdr:row>
      <xdr:rowOff>101600</xdr:rowOff>
    </xdr:from>
    <xdr:to>
      <xdr:col>3</xdr:col>
      <xdr:colOff>241300</xdr:colOff>
      <xdr:row>24</xdr:row>
      <xdr:rowOff>57150</xdr:rowOff>
    </xdr:to>
    <xdr:sp macro="" textlink="">
      <xdr:nvSpPr>
        <xdr:cNvPr id="4020" name="Rectangle 46">
          <a:extLst>
            <a:ext uri="{FF2B5EF4-FFF2-40B4-BE49-F238E27FC236}">
              <a16:creationId xmlns:a16="http://schemas.microsoft.com/office/drawing/2014/main" id="{00000000-0008-0000-0200-0000B40F0000}"/>
            </a:ext>
          </a:extLst>
        </xdr:cNvPr>
        <xdr:cNvSpPr>
          <a:spLocks noChangeArrowheads="1"/>
        </xdr:cNvSpPr>
      </xdr:nvSpPr>
      <xdr:spPr bwMode="auto">
        <a:xfrm>
          <a:off x="1765300" y="3606800"/>
          <a:ext cx="3048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19050</xdr:colOff>
      <xdr:row>22</xdr:row>
      <xdr:rowOff>152400</xdr:rowOff>
    </xdr:from>
    <xdr:ext cx="76944" cy="195933"/>
    <xdr:sp macro="" textlink="">
      <xdr:nvSpPr>
        <xdr:cNvPr id="3119" name="Rectangle 47">
          <a:extLst>
            <a:ext uri="{FF2B5EF4-FFF2-40B4-BE49-F238E27FC236}">
              <a16:creationId xmlns:a16="http://schemas.microsoft.com/office/drawing/2014/main" id="{00000000-0008-0000-0200-00002F0C0000}"/>
            </a:ext>
          </a:extLst>
        </xdr:cNvPr>
        <xdr:cNvSpPr>
          <a:spLocks noChangeArrowheads="1"/>
        </xdr:cNvSpPr>
      </xdr:nvSpPr>
      <xdr:spPr bwMode="auto">
        <a:xfrm>
          <a:off x="1847850" y="3714750"/>
          <a:ext cx="76944" cy="176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200" b="0" i="0" u="none" strike="noStrike" baseline="0">
              <a:solidFill>
                <a:srgbClr val="000000"/>
              </a:solidFill>
              <a:latin typeface="Times New Roman"/>
              <a:cs typeface="Times New Roman"/>
            </a:rPr>
            <a:t>y</a:t>
          </a:r>
        </a:p>
      </xdr:txBody>
    </xdr:sp>
    <xdr:clientData/>
  </xdr:oneCellAnchor>
  <xdr:oneCellAnchor>
    <xdr:from>
      <xdr:col>3</xdr:col>
      <xdr:colOff>85725</xdr:colOff>
      <xdr:row>23</xdr:row>
      <xdr:rowOff>60325</xdr:rowOff>
    </xdr:from>
    <xdr:ext cx="51296" cy="137645"/>
    <xdr:sp macro="" textlink="">
      <xdr:nvSpPr>
        <xdr:cNvPr id="3120" name="Rectangle 48">
          <a:extLst>
            <a:ext uri="{FF2B5EF4-FFF2-40B4-BE49-F238E27FC236}">
              <a16:creationId xmlns:a16="http://schemas.microsoft.com/office/drawing/2014/main" id="{00000000-0008-0000-0200-0000300C0000}"/>
            </a:ext>
          </a:extLst>
        </xdr:cNvPr>
        <xdr:cNvSpPr>
          <a:spLocks noChangeArrowheads="1"/>
        </xdr:cNvSpPr>
      </xdr:nvSpPr>
      <xdr:spPr bwMode="auto">
        <a:xfrm>
          <a:off x="1914525" y="3724275"/>
          <a:ext cx="51296" cy="117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800" b="0" i="0" u="none" strike="noStrike" baseline="0">
              <a:solidFill>
                <a:srgbClr val="000000"/>
              </a:solidFill>
              <a:latin typeface="Times New Roman"/>
              <a:cs typeface="Times New Roman"/>
            </a:rPr>
            <a:t>1</a:t>
          </a:r>
        </a:p>
      </xdr:txBody>
    </xdr:sp>
    <xdr:clientData/>
  </xdr:oneCellAnchor>
  <xdr:twoCellAnchor>
    <xdr:from>
      <xdr:col>4</xdr:col>
      <xdr:colOff>590550</xdr:colOff>
      <xdr:row>21</xdr:row>
      <xdr:rowOff>152400</xdr:rowOff>
    </xdr:from>
    <xdr:to>
      <xdr:col>5</xdr:col>
      <xdr:colOff>285750</xdr:colOff>
      <xdr:row>23</xdr:row>
      <xdr:rowOff>101600</xdr:rowOff>
    </xdr:to>
    <xdr:sp macro="" textlink="">
      <xdr:nvSpPr>
        <xdr:cNvPr id="4023" name="Rectangle 49">
          <a:extLst>
            <a:ext uri="{FF2B5EF4-FFF2-40B4-BE49-F238E27FC236}">
              <a16:creationId xmlns:a16="http://schemas.microsoft.com/office/drawing/2014/main" id="{00000000-0008-0000-0200-0000B70F0000}"/>
            </a:ext>
          </a:extLst>
        </xdr:cNvPr>
        <xdr:cNvSpPr>
          <a:spLocks noChangeArrowheads="1"/>
        </xdr:cNvSpPr>
      </xdr:nvSpPr>
      <xdr:spPr bwMode="auto">
        <a:xfrm>
          <a:off x="3028950" y="349885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266700</xdr:colOff>
          <xdr:row>30</xdr:row>
          <xdr:rowOff>133350</xdr:rowOff>
        </xdr:from>
        <xdr:to>
          <xdr:col>12</xdr:col>
          <xdr:colOff>107950</xdr:colOff>
          <xdr:row>35</xdr:row>
          <xdr:rowOff>6350</xdr:rowOff>
        </xdr:to>
        <xdr:sp macro="" textlink="">
          <xdr:nvSpPr>
            <xdr:cNvPr id="3122" name="Object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41</xdr:row>
          <xdr:rowOff>101600</xdr:rowOff>
        </xdr:from>
        <xdr:to>
          <xdr:col>3</xdr:col>
          <xdr:colOff>488950</xdr:colOff>
          <xdr:row>45</xdr:row>
          <xdr:rowOff>0</xdr:rowOff>
        </xdr:to>
        <xdr:sp macro="" textlink="">
          <xdr:nvSpPr>
            <xdr:cNvPr id="3123" name="Object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298450</xdr:colOff>
          <xdr:row>38</xdr:row>
          <xdr:rowOff>101600</xdr:rowOff>
        </xdr:from>
        <xdr:to>
          <xdr:col>4</xdr:col>
          <xdr:colOff>495300</xdr:colOff>
          <xdr:row>41</xdr:row>
          <xdr:rowOff>6350</xdr:rowOff>
        </xdr:to>
        <xdr:sp macro="" textlink="">
          <xdr:nvSpPr>
            <xdr:cNvPr id="3124" name="Object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298450</xdr:colOff>
          <xdr:row>35</xdr:row>
          <xdr:rowOff>133350</xdr:rowOff>
        </xdr:from>
        <xdr:to>
          <xdr:col>8</xdr:col>
          <xdr:colOff>584200</xdr:colOff>
          <xdr:row>37</xdr:row>
          <xdr:rowOff>82550</xdr:rowOff>
        </xdr:to>
        <xdr:sp macro="" textlink="">
          <xdr:nvSpPr>
            <xdr:cNvPr id="3125" name="Object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6</xdr:col>
      <xdr:colOff>603250</xdr:colOff>
      <xdr:row>17</xdr:row>
      <xdr:rowOff>57150</xdr:rowOff>
    </xdr:from>
    <xdr:to>
      <xdr:col>6</xdr:col>
      <xdr:colOff>603250</xdr:colOff>
      <xdr:row>24</xdr:row>
      <xdr:rowOff>139700</xdr:rowOff>
    </xdr:to>
    <xdr:sp macro="" textlink="">
      <xdr:nvSpPr>
        <xdr:cNvPr id="4024" name="Line 55">
          <a:extLst>
            <a:ext uri="{FF2B5EF4-FFF2-40B4-BE49-F238E27FC236}">
              <a16:creationId xmlns:a16="http://schemas.microsoft.com/office/drawing/2014/main" id="{00000000-0008-0000-0200-0000B80F0000}"/>
            </a:ext>
          </a:extLst>
        </xdr:cNvPr>
        <xdr:cNvSpPr>
          <a:spLocks noChangeShapeType="1"/>
        </xdr:cNvSpPr>
      </xdr:nvSpPr>
      <xdr:spPr bwMode="auto">
        <a:xfrm flipV="1">
          <a:off x="4260850" y="2768600"/>
          <a:ext cx="0" cy="1193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190500</xdr:colOff>
      <xdr:row>16</xdr:row>
      <xdr:rowOff>95250</xdr:rowOff>
    </xdr:from>
    <xdr:to>
      <xdr:col>6</xdr:col>
      <xdr:colOff>438150</xdr:colOff>
      <xdr:row>16</xdr:row>
      <xdr:rowOff>95250</xdr:rowOff>
    </xdr:to>
    <xdr:sp macro="" textlink="">
      <xdr:nvSpPr>
        <xdr:cNvPr id="4025" name="Line 56">
          <a:extLst>
            <a:ext uri="{FF2B5EF4-FFF2-40B4-BE49-F238E27FC236}">
              <a16:creationId xmlns:a16="http://schemas.microsoft.com/office/drawing/2014/main" id="{00000000-0008-0000-0200-0000B90F0000}"/>
            </a:ext>
          </a:extLst>
        </xdr:cNvPr>
        <xdr:cNvSpPr>
          <a:spLocks noChangeShapeType="1"/>
        </xdr:cNvSpPr>
      </xdr:nvSpPr>
      <xdr:spPr bwMode="auto">
        <a:xfrm>
          <a:off x="1409700" y="2647950"/>
          <a:ext cx="2686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571500</xdr:colOff>
      <xdr:row>26</xdr:row>
      <xdr:rowOff>82550</xdr:rowOff>
    </xdr:from>
    <xdr:to>
      <xdr:col>4</xdr:col>
      <xdr:colOff>76200</xdr:colOff>
      <xdr:row>26</xdr:row>
      <xdr:rowOff>82550</xdr:rowOff>
    </xdr:to>
    <xdr:sp macro="" textlink="">
      <xdr:nvSpPr>
        <xdr:cNvPr id="4026" name="Line 57">
          <a:extLst>
            <a:ext uri="{FF2B5EF4-FFF2-40B4-BE49-F238E27FC236}">
              <a16:creationId xmlns:a16="http://schemas.microsoft.com/office/drawing/2014/main" id="{00000000-0008-0000-0200-0000BA0F0000}"/>
            </a:ext>
          </a:extLst>
        </xdr:cNvPr>
        <xdr:cNvSpPr>
          <a:spLocks noChangeShapeType="1"/>
        </xdr:cNvSpPr>
      </xdr:nvSpPr>
      <xdr:spPr bwMode="auto">
        <a:xfrm>
          <a:off x="1181100" y="4222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21</xdr:row>
      <xdr:rowOff>25400</xdr:rowOff>
    </xdr:from>
    <xdr:to>
      <xdr:col>1</xdr:col>
      <xdr:colOff>590550</xdr:colOff>
      <xdr:row>26</xdr:row>
      <xdr:rowOff>82550</xdr:rowOff>
    </xdr:to>
    <xdr:sp macro="" textlink="">
      <xdr:nvSpPr>
        <xdr:cNvPr id="4027" name="Line 58">
          <a:extLst>
            <a:ext uri="{FF2B5EF4-FFF2-40B4-BE49-F238E27FC236}">
              <a16:creationId xmlns:a16="http://schemas.microsoft.com/office/drawing/2014/main" id="{00000000-0008-0000-0200-0000BB0F0000}"/>
            </a:ext>
          </a:extLst>
        </xdr:cNvPr>
        <xdr:cNvSpPr>
          <a:spLocks noChangeShapeType="1"/>
        </xdr:cNvSpPr>
      </xdr:nvSpPr>
      <xdr:spPr bwMode="auto">
        <a:xfrm flipV="1">
          <a:off x="1200150" y="3371850"/>
          <a:ext cx="0" cy="850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184150</xdr:colOff>
      <xdr:row>22</xdr:row>
      <xdr:rowOff>19050</xdr:rowOff>
    </xdr:from>
    <xdr:to>
      <xdr:col>3</xdr:col>
      <xdr:colOff>184150</xdr:colOff>
      <xdr:row>22</xdr:row>
      <xdr:rowOff>19050</xdr:rowOff>
    </xdr:to>
    <xdr:sp macro="" textlink="">
      <xdr:nvSpPr>
        <xdr:cNvPr id="4028" name="Line 59">
          <a:extLst>
            <a:ext uri="{FF2B5EF4-FFF2-40B4-BE49-F238E27FC236}">
              <a16:creationId xmlns:a16="http://schemas.microsoft.com/office/drawing/2014/main" id="{00000000-0008-0000-0200-0000BC0F0000}"/>
            </a:ext>
          </a:extLst>
        </xdr:cNvPr>
        <xdr:cNvSpPr>
          <a:spLocks noChangeShapeType="1"/>
        </xdr:cNvSpPr>
      </xdr:nvSpPr>
      <xdr:spPr bwMode="auto">
        <a:xfrm flipH="1">
          <a:off x="1403350" y="3524250"/>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184150</xdr:colOff>
      <xdr:row>22</xdr:row>
      <xdr:rowOff>19050</xdr:rowOff>
    </xdr:from>
    <xdr:to>
      <xdr:col>3</xdr:col>
      <xdr:colOff>184150</xdr:colOff>
      <xdr:row>24</xdr:row>
      <xdr:rowOff>133350</xdr:rowOff>
    </xdr:to>
    <xdr:sp macro="" textlink="">
      <xdr:nvSpPr>
        <xdr:cNvPr id="4029" name="Line 60">
          <a:extLst>
            <a:ext uri="{FF2B5EF4-FFF2-40B4-BE49-F238E27FC236}">
              <a16:creationId xmlns:a16="http://schemas.microsoft.com/office/drawing/2014/main" id="{00000000-0008-0000-0200-0000BD0F0000}"/>
            </a:ext>
          </a:extLst>
        </xdr:cNvPr>
        <xdr:cNvSpPr>
          <a:spLocks noChangeShapeType="1"/>
        </xdr:cNvSpPr>
      </xdr:nvSpPr>
      <xdr:spPr bwMode="auto">
        <a:xfrm>
          <a:off x="2012950" y="3524250"/>
          <a:ext cx="0" cy="431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298450</xdr:colOff>
      <xdr:row>11</xdr:row>
      <xdr:rowOff>44450</xdr:rowOff>
    </xdr:from>
    <xdr:to>
      <xdr:col>12</xdr:col>
      <xdr:colOff>476250</xdr:colOff>
      <xdr:row>15</xdr:row>
      <xdr:rowOff>152400</xdr:rowOff>
    </xdr:to>
    <xdr:pic>
      <xdr:nvPicPr>
        <xdr:cNvPr id="4030" name="Picture 62">
          <a:extLst>
            <a:ext uri="{FF2B5EF4-FFF2-40B4-BE49-F238E27FC236}">
              <a16:creationId xmlns:a16="http://schemas.microsoft.com/office/drawing/2014/main" id="{00000000-0008-0000-0200-0000BE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75250" y="1797050"/>
          <a:ext cx="26162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3</xdr:row>
      <xdr:rowOff>101600</xdr:rowOff>
    </xdr:from>
    <xdr:to>
      <xdr:col>1</xdr:col>
      <xdr:colOff>2990850</xdr:colOff>
      <xdr:row>7</xdr:row>
      <xdr:rowOff>63500</xdr:rowOff>
    </xdr:to>
    <xdr:pic>
      <xdr:nvPicPr>
        <xdr:cNvPr id="2" name="Picture 1">
          <a:extLst>
            <a:ext uri="{FF2B5EF4-FFF2-40B4-BE49-F238E27FC236}">
              <a16:creationId xmlns:a16="http://schemas.microsoft.com/office/drawing/2014/main" id="{8C6FF2B4-9BF9-41AD-A7D7-FB83FC931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895350"/>
          <a:ext cx="27813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3117850</xdr:colOff>
      <xdr:row>3</xdr:row>
      <xdr:rowOff>57150</xdr:rowOff>
    </xdr:from>
    <xdr:to>
      <xdr:col>1</xdr:col>
      <xdr:colOff>5867400</xdr:colOff>
      <xdr:row>8</xdr:row>
      <xdr:rowOff>0</xdr:rowOff>
    </xdr:to>
    <xdr:pic>
      <xdr:nvPicPr>
        <xdr:cNvPr id="3" name="Picture 2">
          <a:extLst>
            <a:ext uri="{FF2B5EF4-FFF2-40B4-BE49-F238E27FC236}">
              <a16:creationId xmlns:a16="http://schemas.microsoft.com/office/drawing/2014/main" id="{B41CCDE1-B495-4D41-89F1-AE67A8D5F5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84550" y="850900"/>
          <a:ext cx="274955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files_2018\Courses\course-devpmt\3_spreadsheets\3_After_Spring2018\Caprange\Plane_SelfZ_re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files/Courses/course-devpmt/3_spreadsheets/3_After_Spring2018_64b-Excel/Bypass_and_cap-model/Big-V_vs_numberofceramics_WExcel2016-32-64b_v0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files/Courses/course-devpmt/3_spreadsheets/3_After_Spring2018_with-64-bit-Excel/Harmon/Harmonic_composition_v03-ExcelWin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data"/>
      <sheetName val="Info"/>
      <sheetName val="Reference"/>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_banks"/>
      <sheetName val="Info"/>
      <sheetName val="Reference"/>
      <sheetName val="Copyright"/>
    </sheetNames>
    <sheetDataSet>
      <sheetData sheetId="0">
        <row r="4">
          <cell r="L4">
            <v>100</v>
          </cell>
        </row>
        <row r="6">
          <cell r="L6">
            <v>100000000</v>
          </cell>
        </row>
        <row r="9">
          <cell r="F9">
            <v>10</v>
          </cell>
          <cell r="H9">
            <v>20</v>
          </cell>
          <cell r="J9">
            <v>20</v>
          </cell>
        </row>
        <row r="66">
          <cell r="B66">
            <v>97</v>
          </cell>
        </row>
        <row r="68">
          <cell r="B68">
            <v>1.1547819846894583</v>
          </cell>
        </row>
        <row r="73">
          <cell r="B73">
            <v>1</v>
          </cell>
        </row>
        <row r="74">
          <cell r="B74">
            <v>2</v>
          </cell>
        </row>
        <row r="75">
          <cell r="B75">
            <v>3</v>
          </cell>
        </row>
        <row r="76">
          <cell r="B76">
            <v>4</v>
          </cell>
        </row>
        <row r="77">
          <cell r="B77">
            <v>5</v>
          </cell>
        </row>
        <row r="78">
          <cell r="B78">
            <v>6</v>
          </cell>
        </row>
        <row r="79">
          <cell r="B79">
            <v>7</v>
          </cell>
        </row>
        <row r="80">
          <cell r="B80">
            <v>8</v>
          </cell>
        </row>
        <row r="81">
          <cell r="B81">
            <v>9</v>
          </cell>
        </row>
        <row r="82">
          <cell r="B82">
            <v>10</v>
          </cell>
        </row>
        <row r="83">
          <cell r="B83">
            <v>11</v>
          </cell>
        </row>
        <row r="84">
          <cell r="B84">
            <v>12</v>
          </cell>
        </row>
        <row r="85">
          <cell r="B85">
            <v>13</v>
          </cell>
        </row>
        <row r="86">
          <cell r="B86">
            <v>14</v>
          </cell>
        </row>
        <row r="87">
          <cell r="B87">
            <v>15</v>
          </cell>
        </row>
        <row r="88">
          <cell r="B88">
            <v>16</v>
          </cell>
        </row>
        <row r="89">
          <cell r="B89">
            <v>17</v>
          </cell>
        </row>
        <row r="90">
          <cell r="B90">
            <v>18</v>
          </cell>
        </row>
        <row r="91">
          <cell r="B91">
            <v>19</v>
          </cell>
        </row>
        <row r="92">
          <cell r="B92">
            <v>20</v>
          </cell>
        </row>
        <row r="93">
          <cell r="B93">
            <v>21</v>
          </cell>
        </row>
        <row r="94">
          <cell r="B94">
            <v>22</v>
          </cell>
        </row>
        <row r="95">
          <cell r="B95">
            <v>23</v>
          </cell>
        </row>
        <row r="96">
          <cell r="B96">
            <v>24</v>
          </cell>
        </row>
        <row r="97">
          <cell r="B97">
            <v>25</v>
          </cell>
        </row>
        <row r="98">
          <cell r="B98">
            <v>26</v>
          </cell>
        </row>
        <row r="99">
          <cell r="B99">
            <v>27</v>
          </cell>
        </row>
        <row r="100">
          <cell r="B100">
            <v>28</v>
          </cell>
        </row>
        <row r="101">
          <cell r="B101">
            <v>29</v>
          </cell>
        </row>
        <row r="102">
          <cell r="B102">
            <v>30</v>
          </cell>
        </row>
        <row r="103">
          <cell r="B103">
            <v>31</v>
          </cell>
        </row>
        <row r="104">
          <cell r="B104">
            <v>32</v>
          </cell>
        </row>
        <row r="105">
          <cell r="B105">
            <v>33</v>
          </cell>
        </row>
        <row r="106">
          <cell r="B106">
            <v>34</v>
          </cell>
        </row>
        <row r="107">
          <cell r="B107">
            <v>35</v>
          </cell>
        </row>
        <row r="108">
          <cell r="B108">
            <v>36</v>
          </cell>
        </row>
        <row r="109">
          <cell r="B109">
            <v>37</v>
          </cell>
        </row>
        <row r="110">
          <cell r="B110">
            <v>38</v>
          </cell>
        </row>
        <row r="111">
          <cell r="B111">
            <v>39</v>
          </cell>
        </row>
        <row r="112">
          <cell r="B112">
            <v>40</v>
          </cell>
        </row>
        <row r="113">
          <cell r="B113">
            <v>41</v>
          </cell>
        </row>
        <row r="114">
          <cell r="B114">
            <v>42</v>
          </cell>
        </row>
        <row r="115">
          <cell r="B115">
            <v>43</v>
          </cell>
        </row>
        <row r="116">
          <cell r="B116">
            <v>44</v>
          </cell>
        </row>
        <row r="117">
          <cell r="B117">
            <v>45</v>
          </cell>
        </row>
        <row r="118">
          <cell r="B118">
            <v>46</v>
          </cell>
        </row>
        <row r="119">
          <cell r="B119">
            <v>47</v>
          </cell>
        </row>
        <row r="120">
          <cell r="B120">
            <v>48</v>
          </cell>
        </row>
        <row r="121">
          <cell r="B121">
            <v>49</v>
          </cell>
        </row>
        <row r="122">
          <cell r="B122">
            <v>50</v>
          </cell>
        </row>
        <row r="123">
          <cell r="B123">
            <v>51</v>
          </cell>
        </row>
        <row r="124">
          <cell r="B124">
            <v>52</v>
          </cell>
        </row>
        <row r="125">
          <cell r="B125">
            <v>53</v>
          </cell>
        </row>
        <row r="126">
          <cell r="B126">
            <v>54</v>
          </cell>
        </row>
        <row r="127">
          <cell r="B127">
            <v>55</v>
          </cell>
        </row>
        <row r="128">
          <cell r="B128">
            <v>56</v>
          </cell>
        </row>
        <row r="129">
          <cell r="B129">
            <v>57</v>
          </cell>
        </row>
        <row r="130">
          <cell r="B130">
            <v>58</v>
          </cell>
        </row>
        <row r="131">
          <cell r="B131">
            <v>59</v>
          </cell>
        </row>
        <row r="132">
          <cell r="B132">
            <v>60</v>
          </cell>
        </row>
        <row r="133">
          <cell r="B133">
            <v>61</v>
          </cell>
        </row>
        <row r="134">
          <cell r="B134">
            <v>62</v>
          </cell>
        </row>
        <row r="135">
          <cell r="B135">
            <v>63</v>
          </cell>
        </row>
        <row r="136">
          <cell r="B136">
            <v>64</v>
          </cell>
        </row>
        <row r="137">
          <cell r="B137">
            <v>65</v>
          </cell>
        </row>
        <row r="138">
          <cell r="B138">
            <v>66</v>
          </cell>
        </row>
        <row r="139">
          <cell r="B139">
            <v>67</v>
          </cell>
        </row>
        <row r="140">
          <cell r="B140">
            <v>68</v>
          </cell>
        </row>
        <row r="141">
          <cell r="B141">
            <v>69</v>
          </cell>
        </row>
        <row r="142">
          <cell r="B142">
            <v>70</v>
          </cell>
        </row>
        <row r="143">
          <cell r="B143">
            <v>71</v>
          </cell>
        </row>
        <row r="144">
          <cell r="B144">
            <v>72</v>
          </cell>
        </row>
        <row r="145">
          <cell r="B145">
            <v>73</v>
          </cell>
        </row>
        <row r="146">
          <cell r="B146">
            <v>74</v>
          </cell>
        </row>
        <row r="147">
          <cell r="B147">
            <v>75</v>
          </cell>
        </row>
        <row r="148">
          <cell r="B148">
            <v>76</v>
          </cell>
        </row>
        <row r="149">
          <cell r="B149">
            <v>77</v>
          </cell>
        </row>
        <row r="150">
          <cell r="B150">
            <v>78</v>
          </cell>
        </row>
        <row r="151">
          <cell r="B151">
            <v>79</v>
          </cell>
        </row>
        <row r="152">
          <cell r="B152">
            <v>80</v>
          </cell>
        </row>
        <row r="153">
          <cell r="B153">
            <v>81</v>
          </cell>
        </row>
        <row r="154">
          <cell r="B154">
            <v>82</v>
          </cell>
        </row>
        <row r="155">
          <cell r="B155">
            <v>83</v>
          </cell>
        </row>
        <row r="156">
          <cell r="B156">
            <v>84</v>
          </cell>
        </row>
        <row r="157">
          <cell r="B157">
            <v>85</v>
          </cell>
        </row>
        <row r="158">
          <cell r="B158">
            <v>86</v>
          </cell>
        </row>
        <row r="159">
          <cell r="B159">
            <v>87</v>
          </cell>
        </row>
        <row r="160">
          <cell r="B160">
            <v>88</v>
          </cell>
        </row>
        <row r="161">
          <cell r="B161">
            <v>89</v>
          </cell>
        </row>
        <row r="162">
          <cell r="B162">
            <v>90</v>
          </cell>
        </row>
        <row r="163">
          <cell r="B163">
            <v>91</v>
          </cell>
        </row>
        <row r="164">
          <cell r="B164">
            <v>92</v>
          </cell>
        </row>
        <row r="165">
          <cell r="B165">
            <v>93</v>
          </cell>
        </row>
        <row r="166">
          <cell r="B166">
            <v>94</v>
          </cell>
        </row>
        <row r="167">
          <cell r="B167">
            <v>95</v>
          </cell>
        </row>
        <row r="168">
          <cell r="B168">
            <v>96</v>
          </cell>
        </row>
        <row r="169">
          <cell r="B169">
            <v>97</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harmonics"/>
      <sheetName val="Info"/>
      <sheetName val="Reference"/>
      <sheetName val="Copyright"/>
    </sheetNames>
    <sheetDataSet>
      <sheetData sheetId="0">
        <row r="6">
          <cell r="I6">
            <v>2.0000000000000001E-10</v>
          </cell>
        </row>
        <row r="70">
          <cell r="I70" t="str">
            <v>Re_H</v>
          </cell>
          <cell r="J70" t="str">
            <v>Im_H</v>
          </cell>
        </row>
        <row r="71">
          <cell r="I71">
            <v>-9.918023401109019E-2</v>
          </cell>
          <cell r="J71">
            <v>0.62619935271334615</v>
          </cell>
        </row>
        <row r="72">
          <cell r="I72">
            <v>-3.5339496460705743E-17</v>
          </cell>
          <cell r="J72">
            <v>-1.7669748230352871E-17</v>
          </cell>
        </row>
        <row r="73">
          <cell r="I73">
            <v>-9.2813524783453782E-2</v>
          </cell>
          <cell r="J73">
            <v>0.18215679879296939</v>
          </cell>
        </row>
        <row r="74">
          <cell r="I74">
            <v>-2.6504622345529306E-17</v>
          </cell>
          <cell r="J74">
            <v>-1.7669748230352871E-17</v>
          </cell>
        </row>
        <row r="75">
          <cell r="I75">
            <v>-8.105694691387022E-2</v>
          </cell>
          <cell r="J75">
            <v>8.1056946913870206E-2</v>
          </cell>
        </row>
        <row r="76">
          <cell r="I76">
            <v>-7.0678992921411486E-17</v>
          </cell>
          <cell r="J76">
            <v>-8.834874115176436E-17</v>
          </cell>
        </row>
        <row r="77">
          <cell r="I77">
            <v>-6.566378821719232E-2</v>
          </cell>
          <cell r="J77">
            <v>3.3457371206871971E-2</v>
          </cell>
        </row>
        <row r="78">
          <cell r="I78">
            <v>-4.4174370575882179E-18</v>
          </cell>
          <cell r="J78">
            <v>-2.8713340874323413E-17</v>
          </cell>
        </row>
        <row r="79">
          <cell r="I79">
            <v>-4.8810705082499024E-2</v>
          </cell>
          <cell r="J79">
            <v>7.7308562063376166E-3</v>
          </cell>
        </row>
        <row r="80">
          <cell r="I80">
            <v>0</v>
          </cell>
          <cell r="J80">
            <v>1.1169817190054565E-17</v>
          </cell>
        </row>
        <row r="81">
          <cell r="I81">
            <v>-3.2674934807292749E-2</v>
          </cell>
          <cell r="J81">
            <v>-5.1752012620937295E-3</v>
          </cell>
        </row>
        <row r="82">
          <cell r="I82">
            <v>2.0614706268745018E-17</v>
          </cell>
          <cell r="J82">
            <v>-6.3316597825431126E-17</v>
          </cell>
        </row>
        <row r="83">
          <cell r="I83">
            <v>-1.9038613151730326E-2</v>
          </cell>
          <cell r="J83">
            <v>-9.7006579238859327E-3</v>
          </cell>
        </row>
        <row r="84">
          <cell r="I84">
            <v>1.7669748230352871E-17</v>
          </cell>
          <cell r="J84">
            <v>-2.334931016153772E-17</v>
          </cell>
        </row>
        <row r="85">
          <cell r="I85">
            <v>-9.0063274348745077E-3</v>
          </cell>
          <cell r="J85">
            <v>-9.006327434874447E-3</v>
          </cell>
        </row>
        <row r="86">
          <cell r="I86">
            <v>7.1783352185808533E-18</v>
          </cell>
          <cell r="J86">
            <v>-5.5217963219852725E-18</v>
          </cell>
        </row>
        <row r="87">
          <cell r="I87">
            <v>-2.8903865849518669E-3</v>
          </cell>
          <cell r="J87">
            <v>-5.6727030765976539E-3</v>
          </cell>
        </row>
        <row r="88">
          <cell r="I88">
            <v>8.5894609453104239E-19</v>
          </cell>
          <cell r="J88">
            <v>-2.4541316986601212E-19</v>
          </cell>
        </row>
        <row r="89">
          <cell r="I89">
            <v>-2.7473749033543935E-4</v>
          </cell>
          <cell r="J89">
            <v>-1.734624245743341E-3</v>
          </cell>
        </row>
        <row r="90">
          <cell r="I90">
            <v>-6.8423421360035451E-34</v>
          </cell>
          <cell r="J90">
            <v>0</v>
          </cell>
        </row>
        <row r="91">
          <cell r="I91">
            <v>-2.2489848982106561E-4</v>
          </cell>
          <cell r="J91">
            <v>1.4199531807558899E-3</v>
          </cell>
        </row>
        <row r="92">
          <cell r="I92">
            <v>-4.9696166897867448E-18</v>
          </cell>
          <cell r="J92">
            <v>-1.6063407482138974E-18</v>
          </cell>
        </row>
        <row r="93">
          <cell r="I93">
            <v>-1.5790580776012854E-3</v>
          </cell>
          <cell r="J93">
            <v>3.0990759719030773E-3</v>
          </cell>
        </row>
        <row r="94">
          <cell r="I94">
            <v>-1.6749448843355327E-17</v>
          </cell>
          <cell r="J94">
            <v>-1.2147951908367599E-17</v>
          </cell>
        </row>
        <row r="95">
          <cell r="I95">
            <v>-3.2422778765547888E-3</v>
          </cell>
          <cell r="J95">
            <v>3.2422778765548305E-3</v>
          </cell>
        </row>
        <row r="96">
          <cell r="I96">
            <v>-3.7378313564207997E-18</v>
          </cell>
          <cell r="J96">
            <v>-4.2475356322963637E-18</v>
          </cell>
        </row>
        <row r="97">
          <cell r="I97">
            <v>-4.4136153945712082E-3</v>
          </cell>
          <cell r="J97">
            <v>2.2488493678144775E-3</v>
          </cell>
        </row>
        <row r="98">
          <cell r="I98">
            <v>-5.3640307127856926E-18</v>
          </cell>
          <cell r="J98">
            <v>-1.6407623356756235E-17</v>
          </cell>
        </row>
        <row r="99">
          <cell r="I99">
            <v>-4.7011499544380754E-3</v>
          </cell>
          <cell r="J99">
            <v>7.4458900441538389E-4</v>
          </cell>
        </row>
        <row r="100">
          <cell r="I100">
            <v>0</v>
          </cell>
          <cell r="J100">
            <v>-2.6273823859847736E-17</v>
          </cell>
        </row>
        <row r="101">
          <cell r="I101">
            <v>-4.1141177020628771E-3</v>
          </cell>
          <cell r="J101">
            <v>-6.5161222967046297E-4</v>
          </cell>
        </row>
        <row r="102">
          <cell r="I102">
            <v>2.2087185287941089E-18</v>
          </cell>
          <cell r="J102">
            <v>-6.9712678565064057E-18</v>
          </cell>
        </row>
        <row r="103">
          <cell r="I103">
            <v>-2.954568983142716E-3</v>
          </cell>
          <cell r="J103">
            <v>-1.5054280891981045E-3</v>
          </cell>
        </row>
        <row r="104">
          <cell r="I104">
            <v>7.9254017797906262E-18</v>
          </cell>
          <cell r="J104">
            <v>-1.0913668024629716E-17</v>
          </cell>
        </row>
        <row r="105">
          <cell r="I105">
            <v>-1.6542234064055256E-3</v>
          </cell>
          <cell r="J105">
            <v>-1.6542234064055048E-3</v>
          </cell>
        </row>
        <row r="106">
          <cell r="I106">
            <v>6.1353292466503032E-19</v>
          </cell>
          <cell r="J106">
            <v>-4.9082633973202424E-19</v>
          </cell>
        </row>
        <row r="107">
          <cell r="I107">
            <v>-6.1016926446391575E-4</v>
          </cell>
          <cell r="J107">
            <v>-1.1975246085732046E-3</v>
          </cell>
        </row>
        <row r="108">
          <cell r="I108">
            <v>8.5151911702193944E-18</v>
          </cell>
          <cell r="J108">
            <v>-2.7899602468978218E-18</v>
          </cell>
        </row>
        <row r="109">
          <cell r="I109">
            <v>-6.5207254445162762E-5</v>
          </cell>
          <cell r="J109">
            <v>-4.1170240152093565E-4</v>
          </cell>
        </row>
        <row r="110">
          <cell r="I110">
            <v>-6.8423421360035451E-34</v>
          </cell>
          <cell r="J110">
            <v>0</v>
          </cell>
        </row>
        <row r="111">
          <cell r="I111">
            <v>-5.9000734093442227E-5</v>
          </cell>
          <cell r="J111">
            <v>3.7251597424946308E-4</v>
          </cell>
        </row>
        <row r="112">
          <cell r="I112">
            <v>-1.4330376168961778E-18</v>
          </cell>
          <cell r="J112">
            <v>-4.2070829119887791E-19</v>
          </cell>
        </row>
        <row r="113">
          <cell r="I113">
            <v>-4.5176945540890631E-4</v>
          </cell>
          <cell r="J113">
            <v>8.8664747925188314E-4</v>
          </cell>
        </row>
        <row r="114">
          <cell r="I114">
            <v>-3.9656537221530593E-18</v>
          </cell>
          <cell r="J114">
            <v>-2.9114926061376888E-18</v>
          </cell>
        </row>
        <row r="115">
          <cell r="I115">
            <v>-1.0007030483193862E-3</v>
          </cell>
          <cell r="J115">
            <v>1.0007030483193844E-3</v>
          </cell>
        </row>
        <row r="116">
          <cell r="I116">
            <v>-7.0102805479117366E-18</v>
          </cell>
          <cell r="J116">
            <v>-9.6031240382352561E-18</v>
          </cell>
        </row>
        <row r="117">
          <cell r="I117">
            <v>-1.45655302066203E-3</v>
          </cell>
          <cell r="J117">
            <v>7.4215083256529135E-4</v>
          </cell>
        </row>
        <row r="118">
          <cell r="I118">
            <v>-5.245706505886009E-18</v>
          </cell>
          <cell r="J118">
            <v>-1.5967194364407413E-17</v>
          </cell>
        </row>
        <row r="119">
          <cell r="I119">
            <v>-1.6466751818752224E-3</v>
          </cell>
          <cell r="J119">
            <v>2.6080772707764364E-4</v>
          </cell>
        </row>
        <row r="120">
          <cell r="I120">
            <v>0</v>
          </cell>
          <cell r="J120">
            <v>-2.0803806487006112E-17</v>
          </cell>
        </row>
        <row r="121">
          <cell r="I121">
            <v>-1.5200565596626009E-3</v>
          </cell>
          <cell r="J121">
            <v>-2.4075330746379023E-4</v>
          </cell>
        </row>
        <row r="122">
          <cell r="I122">
            <v>1.0194085517511272E-18</v>
          </cell>
          <cell r="J122">
            <v>-3.0582256552533816E-18</v>
          </cell>
        </row>
        <row r="123">
          <cell r="I123">
            <v>-1.1454345399225492E-3</v>
          </cell>
          <cell r="J123">
            <v>-5.8362804882046697E-4</v>
          </cell>
        </row>
        <row r="124">
          <cell r="I124">
            <v>1.2107049713389932E-17</v>
          </cell>
          <cell r="J124">
            <v>-1.6810802135821829E-17</v>
          </cell>
        </row>
        <row r="125">
          <cell r="I125">
            <v>-6.6989212325512426E-4</v>
          </cell>
          <cell r="J125">
            <v>-6.6989212325512643E-4</v>
          </cell>
        </row>
        <row r="126">
          <cell r="I126">
            <v>4.2991128506885335E-18</v>
          </cell>
          <cell r="J126">
            <v>-3.1553121839915841E-18</v>
          </cell>
        </row>
        <row r="127">
          <cell r="I127">
            <v>-2.5710117668547536E-4</v>
          </cell>
          <cell r="J127">
            <v>-5.0458947034063076E-4</v>
          </cell>
        </row>
        <row r="128">
          <cell r="I128">
            <v>-1.5803761887061297E-18</v>
          </cell>
          <cell r="J128">
            <v>5.331389552261642E-19</v>
          </cell>
        </row>
        <row r="129">
          <cell r="I129">
            <v>-2.8491879922750378E-5</v>
          </cell>
          <cell r="J129">
            <v>-1.79890650018199E-4</v>
          </cell>
        </row>
        <row r="130">
          <cell r="I130">
            <v>2.8164243561284059E-32</v>
          </cell>
          <cell r="J130">
            <v>0</v>
          </cell>
        </row>
        <row r="131">
          <cell r="I131">
            <v>-2.6654188124449716E-5</v>
          </cell>
          <cell r="J131">
            <v>1.6828792064320082E-4</v>
          </cell>
        </row>
        <row r="132">
          <cell r="I132">
            <v>-4.7558697353873147E-18</v>
          </cell>
          <cell r="J132">
            <v>-1.5496654193958665E-18</v>
          </cell>
        </row>
        <row r="133">
          <cell r="I133">
            <v>-2.1046150744547001E-4</v>
          </cell>
          <cell r="J133">
            <v>4.1305396551693971E-4</v>
          </cell>
        </row>
        <row r="134">
          <cell r="I134">
            <v>-1.8290950316576213E-18</v>
          </cell>
          <cell r="J134">
            <v>-1.3459378534839102E-18</v>
          </cell>
        </row>
        <row r="135">
          <cell r="I135">
            <v>-4.7962690481579442E-4</v>
          </cell>
          <cell r="J135">
            <v>4.7962690481580624E-4</v>
          </cell>
        </row>
        <row r="136">
          <cell r="I136">
            <v>2.9449580383921452E-18</v>
          </cell>
          <cell r="J136">
            <v>3.9823864382802871E-18</v>
          </cell>
        </row>
        <row r="137">
          <cell r="I137">
            <v>-7.167577684656771E-4</v>
          </cell>
          <cell r="J137">
            <v>3.652063241560988E-4</v>
          </cell>
        </row>
        <row r="138">
          <cell r="I138">
            <v>-2.468567767475769E-18</v>
          </cell>
          <cell r="J138">
            <v>-7.5193873443505336E-18</v>
          </cell>
        </row>
        <row r="139">
          <cell r="I139">
            <v>-8.3042787474950841E-4</v>
          </cell>
          <cell r="J139">
            <v>1.3152685417211032E-4</v>
          </cell>
        </row>
        <row r="140">
          <cell r="I140">
            <v>0</v>
          </cell>
          <cell r="J140">
            <v>-1.0158276077449869E-17</v>
          </cell>
        </row>
        <row r="141">
          <cell r="I141">
            <v>-7.843021447495387E-4</v>
          </cell>
          <cell r="J141">
            <v>-1.2422125624148386E-4</v>
          </cell>
        </row>
        <row r="142">
          <cell r="I142">
            <v>1.2270658493300606E-19</v>
          </cell>
          <cell r="J142">
            <v>-5.9819460154840457E-19</v>
          </cell>
        </row>
        <row r="143">
          <cell r="I143">
            <v>-6.0377662275144393E-4</v>
          </cell>
          <cell r="J143">
            <v>-3.0763955510164988E-4</v>
          </cell>
        </row>
        <row r="144">
          <cell r="I144">
            <v>6.2978325618318515E-18</v>
          </cell>
          <cell r="J144">
            <v>-8.6557888290579947E-18</v>
          </cell>
        </row>
        <row r="145">
          <cell r="I145">
            <v>-3.6025309739498812E-4</v>
          </cell>
          <cell r="J145">
            <v>-3.6025309739496909E-4</v>
          </cell>
        </row>
        <row r="146">
          <cell r="I146">
            <v>6.8877143595289983E-18</v>
          </cell>
          <cell r="J146">
            <v>-4.9696166897867456E-18</v>
          </cell>
        </row>
        <row r="147">
          <cell r="I147">
            <v>-1.4088745539738728E-4</v>
          </cell>
          <cell r="J147">
            <v>-2.7650720005679042E-4</v>
          </cell>
        </row>
        <row r="148">
          <cell r="I148">
            <v>1.9821832950716362E-18</v>
          </cell>
          <cell r="J148">
            <v>-6.371303448444545E-19</v>
          </cell>
        </row>
        <row r="149">
          <cell r="I149">
            <v>-1.5891721520763228E-5</v>
          </cell>
          <cell r="J149">
            <v>-1.0033638082251973E-4</v>
          </cell>
        </row>
        <row r="150">
          <cell r="I150">
            <v>-6.8423421360035451E-34</v>
          </cell>
          <cell r="J150">
            <v>0</v>
          </cell>
        </row>
        <row r="151">
          <cell r="I151">
            <v>-1.5116633746545724E-5</v>
          </cell>
          <cell r="J151">
            <v>9.5442669214044855E-5</v>
          </cell>
        </row>
        <row r="152">
          <cell r="I152">
            <v>-7.6564419732893345E-18</v>
          </cell>
          <cell r="J152">
            <v>-2.4780744469397318E-18</v>
          </cell>
        </row>
        <row r="153">
          <cell r="I153">
            <v>-1.2125442343607117E-4</v>
          </cell>
          <cell r="J153">
            <v>2.3797520527460024E-4</v>
          </cell>
        </row>
        <row r="154">
          <cell r="I154">
            <v>-1.1569478007969142E-18</v>
          </cell>
          <cell r="J154">
            <v>-8.4141658239775582E-19</v>
          </cell>
        </row>
        <row r="155">
          <cell r="I155">
            <v>-2.8047386475387224E-4</v>
          </cell>
          <cell r="J155">
            <v>2.8047386475387939E-4</v>
          </cell>
        </row>
        <row r="156">
          <cell r="I156">
            <v>-5.3163341332602393E-18</v>
          </cell>
          <cell r="J156">
            <v>-7.2939076997386856E-18</v>
          </cell>
        </row>
        <row r="157">
          <cell r="I157">
            <v>-4.2509256475656309E-4</v>
          </cell>
          <cell r="J157">
            <v>2.1659548013432765E-4</v>
          </cell>
        </row>
        <row r="158">
          <cell r="I158">
            <v>-1.2047555611604231E-18</v>
          </cell>
          <cell r="J158">
            <v>-3.8025097399125851E-18</v>
          </cell>
        </row>
        <row r="159">
          <cell r="I159">
            <v>-4.9913737049393119E-4</v>
          </cell>
          <cell r="J159">
            <v>7.9055593070735976E-5</v>
          </cell>
        </row>
        <row r="160">
          <cell r="I160">
            <v>0</v>
          </cell>
          <cell r="J160">
            <v>1.2410907988949517E-18</v>
          </cell>
        </row>
        <row r="161">
          <cell r="I161">
            <v>-4.7743836634252197E-4</v>
          </cell>
          <cell r="J161">
            <v>-7.5618808442618263E-5</v>
          </cell>
        </row>
        <row r="162">
          <cell r="I162">
            <v>2.1607029086029327E-18</v>
          </cell>
          <cell r="J162">
            <v>-6.6741712065735031E-18</v>
          </cell>
        </row>
        <row r="163">
          <cell r="I163">
            <v>-3.7201128715949459E-4</v>
          </cell>
          <cell r="J163">
            <v>-1.8954921830693125E-4</v>
          </cell>
        </row>
        <row r="164">
          <cell r="I164">
            <v>8.928862137678313E-19</v>
          </cell>
          <cell r="J164">
            <v>-1.1983472868989313E-18</v>
          </cell>
        </row>
        <row r="165">
          <cell r="I165">
            <v>-2.2453447898579265E-4</v>
          </cell>
          <cell r="J165">
            <v>-2.2453447898578737E-4</v>
          </cell>
        </row>
        <row r="166">
          <cell r="I166">
            <v>4.1988659531763009E-18</v>
          </cell>
          <cell r="J166">
            <v>-3.0599954617668383E-18</v>
          </cell>
        </row>
        <row r="167">
          <cell r="I167">
            <v>-8.877901190893102E-5</v>
          </cell>
          <cell r="J167">
            <v>-1.7423862144082253E-4</v>
          </cell>
        </row>
        <row r="168">
          <cell r="I168">
            <v>4.4935026191665867E-18</v>
          </cell>
          <cell r="J168">
            <v>-1.4649663711389499E-18</v>
          </cell>
        </row>
        <row r="169">
          <cell r="I169">
            <v>-1.0119399450168273E-5</v>
          </cell>
          <cell r="J169">
            <v>-6.3891373606094929E-5</v>
          </cell>
        </row>
        <row r="170">
          <cell r="I170">
            <v>6.371937843443366E-33</v>
          </cell>
          <cell r="J170">
            <v>0</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70"/>
  <sheetViews>
    <sheetView showGridLines="0" showRowColHeaders="0" tabSelected="1" zoomScale="84" zoomScaleNormal="84" workbookViewId="0"/>
  </sheetViews>
  <sheetFormatPr defaultRowHeight="12.5" x14ac:dyDescent="0.25"/>
  <cols>
    <col min="1" max="1" width="4.7265625" customWidth="1"/>
    <col min="10" max="10" width="11" bestFit="1" customWidth="1"/>
  </cols>
  <sheetData>
    <row r="1" spans="1:15" x14ac:dyDescent="0.25">
      <c r="A1" t="s">
        <v>17</v>
      </c>
    </row>
    <row r="2" spans="1:15" ht="13" x14ac:dyDescent="0.3">
      <c r="B2" s="41" t="s">
        <v>41</v>
      </c>
    </row>
    <row r="4" spans="1:15" x14ac:dyDescent="0.25">
      <c r="B4" s="11"/>
      <c r="C4" s="7" t="s">
        <v>24</v>
      </c>
      <c r="D4" s="12"/>
      <c r="E4" s="6" t="s">
        <v>30</v>
      </c>
      <c r="F4" s="7" t="s">
        <v>31</v>
      </c>
      <c r="G4" s="13" t="s">
        <v>37</v>
      </c>
      <c r="H4" s="14"/>
      <c r="I4" s="7" t="s">
        <v>28</v>
      </c>
      <c r="J4" s="15"/>
      <c r="K4" s="12"/>
    </row>
    <row r="5" spans="1:15" x14ac:dyDescent="0.25">
      <c r="B5" s="16" t="s">
        <v>17</v>
      </c>
      <c r="C5" s="17" t="s">
        <v>25</v>
      </c>
      <c r="D5" s="18"/>
      <c r="E5" s="8" t="s">
        <v>17</v>
      </c>
      <c r="F5" s="19">
        <v>1.0000000000000001E-5</v>
      </c>
      <c r="G5" s="20" t="s">
        <v>38</v>
      </c>
      <c r="H5" s="21"/>
      <c r="I5" s="22" t="s">
        <v>29</v>
      </c>
      <c r="J5" s="17"/>
      <c r="K5" s="18"/>
    </row>
    <row r="6" spans="1:15" x14ac:dyDescent="0.25">
      <c r="B6" s="23" t="s">
        <v>18</v>
      </c>
      <c r="C6" s="24" t="s">
        <v>26</v>
      </c>
      <c r="D6" s="25" t="s">
        <v>10</v>
      </c>
      <c r="E6" s="10" t="s">
        <v>20</v>
      </c>
      <c r="F6" s="10" t="s">
        <v>32</v>
      </c>
      <c r="G6" s="10" t="s">
        <v>39</v>
      </c>
      <c r="H6" s="23" t="s">
        <v>11</v>
      </c>
      <c r="I6" s="24" t="s">
        <v>15</v>
      </c>
      <c r="J6" s="10" t="s">
        <v>22</v>
      </c>
      <c r="K6" s="9" t="s">
        <v>27</v>
      </c>
    </row>
    <row r="7" spans="1:15" x14ac:dyDescent="0.25">
      <c r="B7" s="26">
        <v>10</v>
      </c>
      <c r="C7" s="27">
        <v>2.5399999999999999E-2</v>
      </c>
      <c r="D7" s="28">
        <v>0.03</v>
      </c>
      <c r="E7" s="27">
        <v>6</v>
      </c>
      <c r="F7" s="29">
        <v>1E-3</v>
      </c>
      <c r="G7" s="27">
        <v>11</v>
      </c>
      <c r="H7" s="30">
        <v>1000000</v>
      </c>
      <c r="I7" s="27">
        <v>10</v>
      </c>
      <c r="J7" s="31">
        <v>9999999.9999999572</v>
      </c>
      <c r="K7" s="32">
        <f>2*m_max*300000000/(x_cells_*cell_size_*unit_length*SQRT(eps_rel))</f>
        <v>10896037890.104942</v>
      </c>
    </row>
    <row r="8" spans="1:15" x14ac:dyDescent="0.25">
      <c r="B8" s="33" t="s">
        <v>19</v>
      </c>
      <c r="C8" s="10" t="s">
        <v>23</v>
      </c>
      <c r="D8" s="9" t="s">
        <v>13</v>
      </c>
      <c r="E8" s="10" t="s">
        <v>21</v>
      </c>
      <c r="F8" s="34" t="s">
        <v>33</v>
      </c>
      <c r="G8" s="10" t="s">
        <v>40</v>
      </c>
      <c r="H8" s="33" t="s">
        <v>14</v>
      </c>
      <c r="I8" s="10" t="s">
        <v>12</v>
      </c>
      <c r="J8" s="10" t="s">
        <v>16</v>
      </c>
      <c r="K8" s="9" t="s">
        <v>50</v>
      </c>
    </row>
    <row r="9" spans="1:15" x14ac:dyDescent="0.25">
      <c r="B9" s="35">
        <v>10</v>
      </c>
      <c r="C9" s="36">
        <v>1</v>
      </c>
      <c r="D9" s="37">
        <v>4.7</v>
      </c>
      <c r="E9" s="36">
        <v>6</v>
      </c>
      <c r="F9" s="38">
        <v>1E-10</v>
      </c>
      <c r="G9" s="36">
        <v>11</v>
      </c>
      <c r="H9" s="39">
        <v>10000000</v>
      </c>
      <c r="I9" s="36">
        <v>10</v>
      </c>
      <c r="J9" s="36">
        <v>50</v>
      </c>
      <c r="K9" s="40">
        <f>2*n_max*300000000/(y_cells_*cell_size_*unit_length*SQRT(eps_rel))</f>
        <v>10896037890.104942</v>
      </c>
    </row>
    <row r="11" spans="1:15" x14ac:dyDescent="0.25">
      <c r="O11" t="s">
        <v>17</v>
      </c>
    </row>
    <row r="13" spans="1:15" x14ac:dyDescent="0.25">
      <c r="J13" t="s">
        <v>17</v>
      </c>
    </row>
    <row r="16" spans="1:15" x14ac:dyDescent="0.25">
      <c r="G16" t="s">
        <v>17</v>
      </c>
    </row>
    <row r="17" spans="11:11" x14ac:dyDescent="0.25">
      <c r="K17" t="s">
        <v>17</v>
      </c>
    </row>
    <row r="62" spans="4:5" x14ac:dyDescent="0.25">
      <c r="D62" t="s">
        <v>53</v>
      </c>
    </row>
    <row r="63" spans="4:5" x14ac:dyDescent="0.25">
      <c r="D63">
        <f>0.00000000000885*eps_rel*x_cells_*cell_size_*y_cells_*cell_size_*unit_length/plane_sep</f>
        <v>3.5217100000000007E-9</v>
      </c>
    </row>
    <row r="64" spans="4:5" x14ac:dyDescent="0.25">
      <c r="D64" t="s">
        <v>56</v>
      </c>
      <c r="E64" t="s">
        <v>59</v>
      </c>
    </row>
    <row r="65" spans="1:5" x14ac:dyDescent="0.25">
      <c r="D65">
        <f>4*3.1415*0.0000001*plane_sep*unit_length</f>
        <v>9.5752919999999985E-10</v>
      </c>
      <c r="E65">
        <f>SQRT(L_plane/C_plane)</f>
        <v>0.52143384662007664</v>
      </c>
    </row>
    <row r="66" spans="1:5" x14ac:dyDescent="0.25">
      <c r="D66" t="s">
        <v>57</v>
      </c>
      <c r="E66" t="s">
        <v>58</v>
      </c>
    </row>
    <row r="67" spans="1:5" x14ac:dyDescent="0.25">
      <c r="B67" t="s">
        <v>35</v>
      </c>
      <c r="D67" s="5">
        <v>3.0000000000000001E-3</v>
      </c>
      <c r="E67" s="5">
        <f>J7</f>
        <v>9999999.9999999572</v>
      </c>
    </row>
    <row r="68" spans="1:5" x14ac:dyDescent="0.25">
      <c r="B68">
        <f>10^(LOG(F_max_/F_min_)/99)</f>
        <v>1.0235310218990261</v>
      </c>
      <c r="E68">
        <f>Z_plane</f>
        <v>0.52143384662007664</v>
      </c>
    </row>
    <row r="70" spans="1:5" x14ac:dyDescent="0.25">
      <c r="A70" t="s">
        <v>34</v>
      </c>
      <c r="B70" t="s">
        <v>22</v>
      </c>
      <c r="C70" t="s">
        <v>36</v>
      </c>
      <c r="D70" t="s">
        <v>52</v>
      </c>
    </row>
    <row r="71" spans="1:5" x14ac:dyDescent="0.25">
      <c r="A71">
        <v>1</v>
      </c>
      <c r="B71">
        <f>F_min_*incr_^(A71-1)</f>
        <v>1000000</v>
      </c>
      <c r="C71">
        <f>SQRT(R_^2+(2*PI()*B71*L_-1/(2*PI()*B71*Cap_))^2)</f>
        <v>1.5319848017584509E-2</v>
      </c>
      <c r="D71">
        <f>SQRT(R_plane^2+(2*PI()*B71*L_plane-1/(2*PI()*B71*C_plane))^2)</f>
        <v>45.186501915578624</v>
      </c>
      <c r="E71">
        <f>Z_plane</f>
        <v>0.52143384662007664</v>
      </c>
    </row>
    <row r="72" spans="1:5" x14ac:dyDescent="0.25">
      <c r="A72">
        <v>2</v>
      </c>
      <c r="B72">
        <f t="shared" ref="B72:B135" si="0">F_min_*incr_^(A72-1)</f>
        <v>1023531.0218990261</v>
      </c>
      <c r="C72">
        <f t="shared" ref="C72:C135" si="1">SQRT(R_^2+(2*PI()*B72*L_-1/(2*PI()*B72*Cap_))^2)</f>
        <v>1.4939997684207814E-2</v>
      </c>
      <c r="D72">
        <f t="shared" ref="D72:D135" si="2">SQRT(R_plane^2+(2*PI()*B72*L_plane-1/(2*PI()*B72*C_plane))^2)</f>
        <v>44.147382425439609</v>
      </c>
      <c r="E72">
        <f t="shared" ref="E72:E135" si="3">Z_plane</f>
        <v>0.52143384662007664</v>
      </c>
    </row>
    <row r="73" spans="1:5" x14ac:dyDescent="0.25">
      <c r="A73">
        <v>3</v>
      </c>
      <c r="B73">
        <f t="shared" si="0"/>
        <v>1047615.7527896648</v>
      </c>
      <c r="C73">
        <f t="shared" si="1"/>
        <v>1.4568235908885271E-2</v>
      </c>
      <c r="D73">
        <f t="shared" si="2"/>
        <v>43.132145750850064</v>
      </c>
      <c r="E73">
        <f t="shared" si="3"/>
        <v>0.52143384662007664</v>
      </c>
    </row>
    <row r="74" spans="1:5" x14ac:dyDescent="0.25">
      <c r="A74">
        <v>4</v>
      </c>
      <c r="B74">
        <f t="shared" si="0"/>
        <v>1072267.2220103231</v>
      </c>
      <c r="C74">
        <f t="shared" si="1"/>
        <v>1.4204362073339295E-2</v>
      </c>
      <c r="D74">
        <f t="shared" si="2"/>
        <v>42.140242669887748</v>
      </c>
      <c r="E74">
        <f t="shared" si="3"/>
        <v>0.52143384662007664</v>
      </c>
    </row>
    <row r="75" spans="1:5" x14ac:dyDescent="0.25">
      <c r="A75">
        <v>5</v>
      </c>
      <c r="B75">
        <f t="shared" si="0"/>
        <v>1097498.765493056</v>
      </c>
      <c r="C75">
        <f t="shared" si="1"/>
        <v>1.3848179867663828E-2</v>
      </c>
      <c r="D75">
        <f t="shared" si="2"/>
        <v>41.171136583619173</v>
      </c>
      <c r="E75">
        <f t="shared" si="3"/>
        <v>0.52143384662007664</v>
      </c>
    </row>
    <row r="76" spans="1:5" x14ac:dyDescent="0.25">
      <c r="A76">
        <v>6</v>
      </c>
      <c r="B76">
        <f t="shared" si="0"/>
        <v>1123324.0329780274</v>
      </c>
      <c r="C76">
        <f t="shared" si="1"/>
        <v>1.349949718780998E-2</v>
      </c>
      <c r="D76">
        <f t="shared" si="2"/>
        <v>40.224303225810786</v>
      </c>
      <c r="E76">
        <f t="shared" si="3"/>
        <v>0.52143384662007664</v>
      </c>
    </row>
    <row r="77" spans="1:5" x14ac:dyDescent="0.25">
      <c r="A77">
        <v>7</v>
      </c>
      <c r="B77">
        <f t="shared" si="0"/>
        <v>1149756.9953977359</v>
      </c>
      <c r="C77">
        <f t="shared" si="1"/>
        <v>1.3158126035713308E-2</v>
      </c>
      <c r="D77">
        <f t="shared" si="2"/>
        <v>39.299230379311801</v>
      </c>
      <c r="E77">
        <f t="shared" si="3"/>
        <v>0.52143384662007664</v>
      </c>
    </row>
    <row r="78" spans="1:5" x14ac:dyDescent="0.25">
      <c r="A78">
        <v>8</v>
      </c>
      <c r="B78">
        <f t="shared" si="0"/>
        <v>1176811.9524349982</v>
      </c>
      <c r="C78">
        <f t="shared" si="1"/>
        <v>1.2823882422050089E-2</v>
      </c>
      <c r="D78">
        <f t="shared" si="2"/>
        <v>38.395417598955419</v>
      </c>
      <c r="E78">
        <f t="shared" si="3"/>
        <v>0.52143384662007664</v>
      </c>
    </row>
    <row r="79" spans="1:5" x14ac:dyDescent="0.25">
      <c r="A79">
        <v>9</v>
      </c>
      <c r="B79">
        <f t="shared" si="0"/>
        <v>1204503.5402587822</v>
      </c>
      <c r="C79">
        <f t="shared" si="1"/>
        <v>1.2496586271616452E-2</v>
      </c>
      <c r="D79">
        <f t="shared" si="2"/>
        <v>37.512375940828314</v>
      </c>
      <c r="E79">
        <f t="shared" si="3"/>
        <v>0.52143384662007664</v>
      </c>
    </row>
    <row r="80" spans="1:5" x14ac:dyDescent="0.25">
      <c r="A80">
        <v>10</v>
      </c>
      <c r="B80">
        <f t="shared" si="0"/>
        <v>1232846.7394420661</v>
      </c>
      <c r="C80">
        <f t="shared" si="1"/>
        <v>1.2176061331331875E-2</v>
      </c>
      <c r="D80">
        <f t="shared" si="2"/>
        <v>36.64962769776232</v>
      </c>
      <c r="E80">
        <f t="shared" si="3"/>
        <v>0.52143384662007664</v>
      </c>
    </row>
    <row r="81" spans="1:17" x14ac:dyDescent="0.25">
      <c r="A81">
        <v>11</v>
      </c>
      <c r="B81">
        <f t="shared" si="0"/>
        <v>1261856.8830660204</v>
      </c>
      <c r="C81">
        <f t="shared" si="1"/>
        <v>1.1862135080876888E-2</v>
      </c>
      <c r="D81">
        <f t="shared" si="2"/>
        <v>35.806706140904559</v>
      </c>
      <c r="E81">
        <f t="shared" si="3"/>
        <v>0.52143384662007664</v>
      </c>
      <c r="G81">
        <v>1.9576226544150331E-2</v>
      </c>
      <c r="H81">
        <v>1.9573329469130023E-2</v>
      </c>
      <c r="I81">
        <v>1.9620221780232927E-2</v>
      </c>
      <c r="J81">
        <v>1.9787931423376176E-2</v>
      </c>
      <c r="K81">
        <v>2.0295782181359794E-2</v>
      </c>
      <c r="L81">
        <v>2.1491205597976043E-2</v>
      </c>
      <c r="M81">
        <v>2.2344730303356548E-2</v>
      </c>
      <c r="N81">
        <v>2.3696391387901427E-2</v>
      </c>
      <c r="O81">
        <v>2.4986814955271473E-2</v>
      </c>
      <c r="P81">
        <v>2.6014307605003142E-2</v>
      </c>
      <c r="Q81">
        <v>2.7108986966617257E-2</v>
      </c>
    </row>
    <row r="82" spans="1:17" x14ac:dyDescent="0.25">
      <c r="A82">
        <v>12</v>
      </c>
      <c r="B82">
        <f t="shared" si="0"/>
        <v>1291549.665014884</v>
      </c>
      <c r="C82">
        <f t="shared" si="1"/>
        <v>1.1554638645984256E-2</v>
      </c>
      <c r="D82">
        <f t="shared" si="2"/>
        <v>34.983155267227055</v>
      </c>
      <c r="E82">
        <f t="shared" si="3"/>
        <v>0.52143384662007664</v>
      </c>
      <c r="G82">
        <v>1.9573329469130023E-2</v>
      </c>
      <c r="H82">
        <v>1.9563953468260769E-2</v>
      </c>
      <c r="I82">
        <v>1.9547170229227827E-2</v>
      </c>
      <c r="J82">
        <v>1.9659577184127263E-2</v>
      </c>
      <c r="K82">
        <v>1.9993719125190108E-2</v>
      </c>
      <c r="L82">
        <v>2.0484971354565781E-2</v>
      </c>
      <c r="M82">
        <v>2.214682930825931E-2</v>
      </c>
      <c r="N82">
        <v>2.3750292382779745E-2</v>
      </c>
      <c r="O82">
        <v>2.5201247617001349E-2</v>
      </c>
      <c r="P82">
        <v>2.6089280046493642E-2</v>
      </c>
      <c r="Q82">
        <v>2.5679664795032191E-2</v>
      </c>
    </row>
    <row r="83" spans="1:17" x14ac:dyDescent="0.25">
      <c r="A83">
        <v>13</v>
      </c>
      <c r="B83">
        <f t="shared" si="0"/>
        <v>1321941.1484660292</v>
      </c>
      <c r="C83">
        <f t="shared" si="1"/>
        <v>1.1253406714413605E-2</v>
      </c>
      <c r="D83">
        <f t="shared" si="2"/>
        <v>34.178529552838448</v>
      </c>
      <c r="E83">
        <f t="shared" si="3"/>
        <v>0.52143384662007664</v>
      </c>
      <c r="G83">
        <v>1.9620221780232039E-2</v>
      </c>
      <c r="H83">
        <v>1.9547170229227827E-2</v>
      </c>
      <c r="I83">
        <v>1.9387589523151279E-2</v>
      </c>
      <c r="J83">
        <v>1.9220024305952908E-2</v>
      </c>
      <c r="K83">
        <v>1.9394143324627484E-2</v>
      </c>
      <c r="L83">
        <v>2.052715001713367E-2</v>
      </c>
      <c r="M83">
        <v>2.1853475883344447E-2</v>
      </c>
      <c r="N83">
        <v>2.3914922776301053E-2</v>
      </c>
      <c r="O83">
        <v>2.5846780574798698E-2</v>
      </c>
      <c r="P83">
        <v>2.7280002409780658E-2</v>
      </c>
      <c r="Q83">
        <v>2.8509386074421821E-2</v>
      </c>
    </row>
    <row r="84" spans="1:17" x14ac:dyDescent="0.25">
      <c r="A84">
        <v>14</v>
      </c>
      <c r="B84">
        <f t="shared" si="0"/>
        <v>1353047.7745798072</v>
      </c>
      <c r="C84">
        <f t="shared" si="1"/>
        <v>1.0958277454651623E-2</v>
      </c>
      <c r="D84">
        <f t="shared" si="2"/>
        <v>33.392393711964871</v>
      </c>
      <c r="E84">
        <f t="shared" si="3"/>
        <v>0.52143384662007664</v>
      </c>
      <c r="G84">
        <v>1.9787931423376176E-2</v>
      </c>
      <c r="H84">
        <v>1.9659577184127263E-2</v>
      </c>
      <c r="I84">
        <v>1.9220024305951135E-2</v>
      </c>
      <c r="J84">
        <v>1.8560711181442889E-2</v>
      </c>
      <c r="K84">
        <v>1.7918360679357644E-2</v>
      </c>
      <c r="L84">
        <v>1.8187059992752094E-2</v>
      </c>
      <c r="M84">
        <v>2.0926065466442437E-2</v>
      </c>
      <c r="N84">
        <v>2.4294753090733288E-2</v>
      </c>
      <c r="O84">
        <v>2.7165220232444855E-2</v>
      </c>
      <c r="P84">
        <v>2.8911241416054636E-2</v>
      </c>
      <c r="Q84">
        <v>2.8785160270829644E-2</v>
      </c>
    </row>
    <row r="85" spans="1:17" x14ac:dyDescent="0.25">
      <c r="A85">
        <v>15</v>
      </c>
      <c r="B85">
        <f t="shared" si="0"/>
        <v>1384886.3713938734</v>
      </c>
      <c r="C85">
        <f t="shared" si="1"/>
        <v>1.066909243739371E-2</v>
      </c>
      <c r="D85">
        <f t="shared" si="2"/>
        <v>32.624322461469454</v>
      </c>
      <c r="E85">
        <f t="shared" si="3"/>
        <v>0.52143384662007664</v>
      </c>
      <c r="G85">
        <v>2.0295782181359794E-2</v>
      </c>
      <c r="H85">
        <v>1.999371912518922E-2</v>
      </c>
      <c r="I85">
        <v>1.9394143324627484E-2</v>
      </c>
      <c r="J85">
        <v>1.7918360679357644E-2</v>
      </c>
      <c r="K85">
        <v>1.5479012122552567E-2</v>
      </c>
      <c r="L85">
        <v>1.4136168347790228E-2</v>
      </c>
      <c r="M85">
        <v>1.9302123798970085E-2</v>
      </c>
      <c r="N85">
        <v>2.5252904674944367E-2</v>
      </c>
      <c r="O85">
        <v>2.956307915653222E-2</v>
      </c>
      <c r="P85">
        <v>3.2153127187467746E-2</v>
      </c>
      <c r="Q85">
        <v>3.384658638668693E-2</v>
      </c>
    </row>
    <row r="86" spans="1:17" x14ac:dyDescent="0.25">
      <c r="A86">
        <v>16</v>
      </c>
      <c r="B86">
        <f t="shared" si="0"/>
        <v>1417474.162926805</v>
      </c>
      <c r="C86">
        <f t="shared" si="1"/>
        <v>1.0385696559878942E-2</v>
      </c>
      <c r="D86">
        <f t="shared" si="2"/>
        <v>31.873900290782888</v>
      </c>
      <c r="E86">
        <f t="shared" si="3"/>
        <v>0.52143384662007664</v>
      </c>
      <c r="G86">
        <v>2.149120559797427E-2</v>
      </c>
      <c r="H86">
        <v>2.0484971354565781E-2</v>
      </c>
      <c r="I86">
        <v>2.0527150017135443E-2</v>
      </c>
      <c r="J86">
        <v>1.8187059992752094E-2</v>
      </c>
      <c r="K86">
        <v>1.4136168347790228E-2</v>
      </c>
      <c r="L86">
        <v>4.8283485002001631E-3</v>
      </c>
      <c r="M86">
        <v>1.9103535087205421E-2</v>
      </c>
      <c r="N86">
        <v>2.7760189382765622E-2</v>
      </c>
      <c r="O86">
        <v>3.3946548992312496E-2</v>
      </c>
      <c r="P86">
        <v>3.6378079181251022E-2</v>
      </c>
      <c r="Q86">
        <v>3.7593118281682804E-2</v>
      </c>
    </row>
    <row r="87" spans="1:17" x14ac:dyDescent="0.25">
      <c r="A87">
        <v>17</v>
      </c>
      <c r="B87">
        <f t="shared" si="0"/>
        <v>1450828.7784959399</v>
      </c>
      <c r="C87">
        <f t="shared" si="1"/>
        <v>1.0107937973168281E-2</v>
      </c>
      <c r="D87">
        <f t="shared" si="2"/>
        <v>31.140721237120928</v>
      </c>
      <c r="E87">
        <f t="shared" si="3"/>
        <v>0.52143384662007664</v>
      </c>
      <c r="G87">
        <v>2.2344730303356548E-2</v>
      </c>
      <c r="H87">
        <v>2.2146829308258426E-2</v>
      </c>
      <c r="I87">
        <v>2.1853475883344447E-2</v>
      </c>
      <c r="J87">
        <v>2.0926065466441549E-2</v>
      </c>
      <c r="K87">
        <v>1.9302123798969197E-2</v>
      </c>
      <c r="L87">
        <v>1.9103535087205421E-2</v>
      </c>
      <c r="M87">
        <v>2.5764395378462666E-2</v>
      </c>
      <c r="N87">
        <v>3.3524165127308839E-2</v>
      </c>
      <c r="O87">
        <v>3.97382548711755E-2</v>
      </c>
      <c r="P87">
        <v>4.3857570838421435E-2</v>
      </c>
      <c r="Q87">
        <v>4.60856918128799E-2</v>
      </c>
    </row>
    <row r="88" spans="1:17" x14ac:dyDescent="0.25">
      <c r="A88">
        <v>18</v>
      </c>
      <c r="B88">
        <f t="shared" si="0"/>
        <v>1484968.2622544654</v>
      </c>
      <c r="C88">
        <f t="shared" si="1"/>
        <v>9.8356680124772212E-3</v>
      </c>
      <c r="D88">
        <f t="shared" si="2"/>
        <v>30.424388665866971</v>
      </c>
      <c r="E88">
        <f t="shared" si="3"/>
        <v>0.52143384662007664</v>
      </c>
      <c r="G88">
        <v>2.3696391387898766E-2</v>
      </c>
      <c r="H88">
        <v>2.3750292382777968E-2</v>
      </c>
      <c r="I88">
        <v>2.3914922776297504E-2</v>
      </c>
      <c r="J88">
        <v>2.4294753090733288E-2</v>
      </c>
      <c r="K88">
        <v>2.5252904674942591E-2</v>
      </c>
      <c r="L88">
        <v>2.7760189382764734E-2</v>
      </c>
      <c r="M88">
        <v>3.3524165127308839E-2</v>
      </c>
      <c r="N88">
        <v>4.068537768432675E-2</v>
      </c>
      <c r="O88">
        <v>4.7841028178163388E-2</v>
      </c>
      <c r="P88">
        <v>5.3413359185856081E-2</v>
      </c>
      <c r="Q88">
        <v>5.507570356418455E-2</v>
      </c>
    </row>
    <row r="89" spans="1:17" x14ac:dyDescent="0.25">
      <c r="A89">
        <v>19</v>
      </c>
      <c r="B89">
        <f t="shared" si="0"/>
        <v>1519911.0829529339</v>
      </c>
      <c r="C89">
        <f t="shared" si="1"/>
        <v>9.5687411306982044E-3</v>
      </c>
      <c r="D89">
        <f t="shared" si="2"/>
        <v>29.724515056000975</v>
      </c>
      <c r="E89">
        <f t="shared" si="3"/>
        <v>0.52143384662007664</v>
      </c>
      <c r="G89">
        <v>2.4986814955270584E-2</v>
      </c>
      <c r="H89">
        <v>2.5201247617003122E-2</v>
      </c>
      <c r="I89">
        <v>2.5846780574801363E-2</v>
      </c>
      <c r="J89">
        <v>2.7165220232446632E-2</v>
      </c>
      <c r="K89">
        <v>2.956307915653222E-2</v>
      </c>
      <c r="L89">
        <v>3.3946548992312496E-2</v>
      </c>
      <c r="M89">
        <v>3.97382548711755E-2</v>
      </c>
      <c r="N89">
        <v>4.7841028178163388E-2</v>
      </c>
      <c r="O89">
        <v>5.7348394421064069E-2</v>
      </c>
      <c r="P89">
        <v>6.6590468480351508E-2</v>
      </c>
      <c r="Q89">
        <v>7.1205486266478948E-2</v>
      </c>
    </row>
    <row r="90" spans="1:17" x14ac:dyDescent="0.25">
      <c r="A90">
        <v>20</v>
      </c>
      <c r="B90">
        <f t="shared" si="0"/>
        <v>1555676.1439304717</v>
      </c>
      <c r="C90">
        <f t="shared" si="1"/>
        <v>9.3070148352767963E-3</v>
      </c>
      <c r="D90">
        <f t="shared" si="2"/>
        <v>29.040721790458576</v>
      </c>
      <c r="E90">
        <f t="shared" si="3"/>
        <v>0.52143384662007664</v>
      </c>
      <c r="G90">
        <v>2.6014307605003142E-2</v>
      </c>
      <c r="H90">
        <v>2.6089280046493642E-2</v>
      </c>
      <c r="I90">
        <v>2.7280002409781547E-2</v>
      </c>
      <c r="J90">
        <v>2.89112414160573E-2</v>
      </c>
      <c r="K90">
        <v>3.2153127187468634E-2</v>
      </c>
      <c r="L90">
        <v>3.6378079181250134E-2</v>
      </c>
      <c r="M90">
        <v>4.3857570838420547E-2</v>
      </c>
      <c r="N90">
        <v>5.3413359185856969E-2</v>
      </c>
      <c r="O90">
        <v>6.6590468480351508E-2</v>
      </c>
      <c r="P90">
        <v>8.457215988437207E-2</v>
      </c>
      <c r="Q90">
        <v>9.8359544091275189E-2</v>
      </c>
    </row>
    <row r="91" spans="1:17" x14ac:dyDescent="0.25">
      <c r="A91">
        <v>21</v>
      </c>
      <c r="B91">
        <f t="shared" si="0"/>
        <v>1592282.7933410925</v>
      </c>
      <c r="C91">
        <f t="shared" si="1"/>
        <v>9.0503496286385571E-3</v>
      </c>
      <c r="D91">
        <f t="shared" si="2"/>
        <v>28.372638951307238</v>
      </c>
      <c r="E91">
        <f t="shared" si="3"/>
        <v>0.52143384662007664</v>
      </c>
      <c r="G91">
        <v>2.7108986966614592E-2</v>
      </c>
      <c r="H91">
        <v>2.5679664795031303E-2</v>
      </c>
      <c r="I91">
        <v>2.8509386074421821E-2</v>
      </c>
      <c r="J91">
        <v>2.8785160270830532E-2</v>
      </c>
      <c r="K91">
        <v>3.3846586386691371E-2</v>
      </c>
      <c r="L91">
        <v>3.7593118281681916E-2</v>
      </c>
      <c r="M91">
        <v>4.6085691812879012E-2</v>
      </c>
      <c r="N91">
        <v>5.5075703564186326E-2</v>
      </c>
      <c r="O91">
        <v>7.1205486266478948E-2</v>
      </c>
      <c r="P91">
        <v>9.8359544091275189E-2</v>
      </c>
      <c r="Q91">
        <v>0.14299176754258044</v>
      </c>
    </row>
    <row r="92" spans="1:17" x14ac:dyDescent="0.25">
      <c r="A92">
        <v>22</v>
      </c>
      <c r="B92">
        <f t="shared" si="0"/>
        <v>1629750.8346206443</v>
      </c>
      <c r="C92">
        <f t="shared" si="1"/>
        <v>8.7986089524025417E-3</v>
      </c>
      <c r="D92">
        <f t="shared" si="2"/>
        <v>27.719905119628297</v>
      </c>
      <c r="E92">
        <f t="shared" si="3"/>
        <v>0.52143384662007664</v>
      </c>
    </row>
    <row r="93" spans="1:17" x14ac:dyDescent="0.25">
      <c r="A93">
        <v>23</v>
      </c>
      <c r="B93">
        <f t="shared" si="0"/>
        <v>1668100.537200059</v>
      </c>
      <c r="C93">
        <f t="shared" si="1"/>
        <v>8.5516591356628226E-3</v>
      </c>
      <c r="D93">
        <f t="shared" si="2"/>
        <v>27.082167179996823</v>
      </c>
      <c r="E93">
        <f t="shared" si="3"/>
        <v>0.52143384662007664</v>
      </c>
    </row>
    <row r="94" spans="1:17" x14ac:dyDescent="0.25">
      <c r="A94">
        <v>24</v>
      </c>
      <c r="B94">
        <f t="shared" si="0"/>
        <v>1707352.6474706905</v>
      </c>
      <c r="C94">
        <f t="shared" si="1"/>
        <v>8.3093693476736872E-3</v>
      </c>
      <c r="D94">
        <f t="shared" si="2"/>
        <v>26.459080129453572</v>
      </c>
      <c r="E94">
        <f t="shared" si="3"/>
        <v>0.52143384662007664</v>
      </c>
    </row>
    <row r="95" spans="1:17" x14ac:dyDescent="0.25">
      <c r="A95">
        <v>25</v>
      </c>
      <c r="B95">
        <f t="shared" si="0"/>
        <v>1747528.4000076842</v>
      </c>
      <c r="C95">
        <f t="shared" si="1"/>
        <v>8.0716115553376537E-3</v>
      </c>
      <c r="D95">
        <f t="shared" si="2"/>
        <v>25.850306890865497</v>
      </c>
      <c r="E95">
        <f t="shared" si="3"/>
        <v>0.52143384662007664</v>
      </c>
    </row>
    <row r="96" spans="1:17" x14ac:dyDescent="0.25">
      <c r="A96">
        <v>26</v>
      </c>
      <c r="B96">
        <f t="shared" si="0"/>
        <v>1788649.5290574352</v>
      </c>
      <c r="C96">
        <f t="shared" si="1"/>
        <v>7.8382604859717122E-3</v>
      </c>
      <c r="D96">
        <f t="shared" si="2"/>
        <v>25.25551813057411</v>
      </c>
      <c r="E96">
        <f t="shared" si="3"/>
        <v>0.52143384662007664</v>
      </c>
    </row>
    <row r="97" spans="1:17" x14ac:dyDescent="0.25">
      <c r="A97">
        <v>27</v>
      </c>
      <c r="B97">
        <f t="shared" si="0"/>
        <v>1830738.2802953685</v>
      </c>
      <c r="C97">
        <f t="shared" si="1"/>
        <v>7.6091935959175031E-3</v>
      </c>
      <c r="D97">
        <f t="shared" si="2"/>
        <v>24.674392080232757</v>
      </c>
      <c r="E97">
        <f t="shared" si="3"/>
        <v>0.52143384662007664</v>
      </c>
    </row>
    <row r="98" spans="1:17" x14ac:dyDescent="0.25">
      <c r="A98">
        <v>28</v>
      </c>
      <c r="B98">
        <f t="shared" si="0"/>
        <v>1873817.4228603842</v>
      </c>
      <c r="C98">
        <f t="shared" si="1"/>
        <v>7.3842910456698744E-3</v>
      </c>
      <c r="D98">
        <f t="shared" si="2"/>
        <v>24.106614362736657</v>
      </c>
      <c r="E98">
        <f t="shared" si="3"/>
        <v>0.52143384662007664</v>
      </c>
    </row>
    <row r="99" spans="1:17" x14ac:dyDescent="0.25">
      <c r="A99">
        <v>29</v>
      </c>
      <c r="B99">
        <f t="shared" si="0"/>
        <v>1917910.2616724893</v>
      </c>
      <c r="C99">
        <f t="shared" si="1"/>
        <v>7.1634356823285436E-3</v>
      </c>
      <c r="D99">
        <f t="shared" si="2"/>
        <v>23.55187782215145</v>
      </c>
      <c r="E99">
        <f t="shared" si="3"/>
        <v>0.52143384662007664</v>
      </c>
    </row>
    <row r="100" spans="1:17" x14ac:dyDescent="0.25">
      <c r="A100">
        <v>30</v>
      </c>
      <c r="B100">
        <f t="shared" si="0"/>
        <v>1963040.6500402712</v>
      </c>
      <c r="C100">
        <f t="shared" si="1"/>
        <v>6.9465130303350518E-3</v>
      </c>
      <c r="D100">
        <f t="shared" si="2"/>
        <v>23.009882357548197</v>
      </c>
      <c r="E100">
        <f t="shared" si="3"/>
        <v>0.52143384662007664</v>
      </c>
    </row>
    <row r="101" spans="1:17" x14ac:dyDescent="0.25">
      <c r="A101">
        <v>31</v>
      </c>
      <c r="B101">
        <f t="shared" si="0"/>
        <v>2009233.0025650477</v>
      </c>
      <c r="C101">
        <f t="shared" si="1"/>
        <v>6.7334112916478603E-3</v>
      </c>
      <c r="D101">
        <f t="shared" si="2"/>
        <v>22.480334760655015</v>
      </c>
      <c r="E101">
        <f t="shared" si="3"/>
        <v>0.52143384662007664</v>
      </c>
      <c r="G101">
        <v>0.1429917675398005</v>
      </c>
      <c r="H101">
        <v>0.10717475737686974</v>
      </c>
      <c r="I101">
        <v>9.4174195703093724E-2</v>
      </c>
      <c r="J101">
        <v>8.7112130534340387E-2</v>
      </c>
      <c r="K101">
        <v>8.3114478111356249E-2</v>
      </c>
      <c r="L101">
        <v>8.2615508679262054E-2</v>
      </c>
      <c r="M101">
        <v>8.3114478111395329E-2</v>
      </c>
      <c r="N101">
        <v>8.7112130534394566E-2</v>
      </c>
      <c r="O101">
        <v>9.4174195702856608E-2</v>
      </c>
      <c r="P101">
        <v>0.1071747573755393</v>
      </c>
      <c r="Q101">
        <v>0.14299176754119136</v>
      </c>
    </row>
    <row r="102" spans="1:17" x14ac:dyDescent="0.25">
      <c r="A102">
        <v>32</v>
      </c>
      <c r="B102">
        <f t="shared" si="0"/>
        <v>2056512.3083486515</v>
      </c>
      <c r="C102">
        <f t="shared" si="1"/>
        <v>6.5240213567405014E-3</v>
      </c>
      <c r="D102">
        <f t="shared" si="2"/>
        <v>21.962948557237556</v>
      </c>
      <c r="E102">
        <f t="shared" si="3"/>
        <v>0.52143384662007664</v>
      </c>
      <c r="G102">
        <v>0.10717475737686707</v>
      </c>
      <c r="H102">
        <v>8.5687660150580089E-2</v>
      </c>
      <c r="I102">
        <v>7.485802517138912E-2</v>
      </c>
      <c r="J102">
        <v>6.7926511906902562E-2</v>
      </c>
      <c r="K102">
        <v>6.3890693481527525E-2</v>
      </c>
      <c r="L102">
        <v>6.171869537456233E-2</v>
      </c>
      <c r="M102">
        <v>6.3890693481476024E-2</v>
      </c>
      <c r="N102">
        <v>6.7926511906688539E-2</v>
      </c>
      <c r="O102">
        <v>7.4858025170885578E-2</v>
      </c>
      <c r="P102">
        <v>8.5687660149232819E-2</v>
      </c>
      <c r="Q102">
        <v>0.10717475737841954</v>
      </c>
    </row>
    <row r="103" spans="1:17" x14ac:dyDescent="0.25">
      <c r="A103">
        <v>33</v>
      </c>
      <c r="B103">
        <f t="shared" si="0"/>
        <v>2104904.1445120214</v>
      </c>
      <c r="C103">
        <f t="shared" si="1"/>
        <v>6.3182368280909436E-3</v>
      </c>
      <c r="D103">
        <f t="shared" si="2"/>
        <v>21.457443852122317</v>
      </c>
      <c r="E103">
        <f t="shared" si="3"/>
        <v>0.52143384662007664</v>
      </c>
      <c r="G103">
        <v>9.4174195703091074E-2</v>
      </c>
      <c r="H103">
        <v>7.485802517138912E-2</v>
      </c>
      <c r="I103">
        <v>6.5519746054526498E-2</v>
      </c>
      <c r="J103">
        <v>5.900373128507537E-2</v>
      </c>
      <c r="K103">
        <v>5.4575429495181425E-2</v>
      </c>
      <c r="L103">
        <v>5.3711031801609951E-2</v>
      </c>
      <c r="M103">
        <v>5.457542949518409E-2</v>
      </c>
      <c r="N103">
        <v>5.9003731285078929E-2</v>
      </c>
      <c r="O103">
        <v>6.5519746054418154E-2</v>
      </c>
      <c r="P103">
        <v>7.4858025171021456E-2</v>
      </c>
      <c r="Q103">
        <v>9.417419570467106E-2</v>
      </c>
    </row>
    <row r="104" spans="1:17" x14ac:dyDescent="0.25">
      <c r="A104">
        <v>34</v>
      </c>
      <c r="B104">
        <f t="shared" si="0"/>
        <v>2154434.6900318847</v>
      </c>
      <c r="C104">
        <f t="shared" si="1"/>
        <v>6.1159540581782251E-3</v>
      </c>
      <c r="D104">
        <f t="shared" si="2"/>
        <v>20.963547177779269</v>
      </c>
      <c r="E104">
        <f t="shared" si="3"/>
        <v>0.52143384662007664</v>
      </c>
      <c r="G104">
        <v>8.7112130534340387E-2</v>
      </c>
      <c r="H104">
        <v>6.7926511906902562E-2</v>
      </c>
      <c r="I104">
        <v>5.9003731285071817E-2</v>
      </c>
      <c r="J104">
        <v>5.1661658611289109E-2</v>
      </c>
      <c r="K104">
        <v>4.5756303143459714E-2</v>
      </c>
      <c r="L104">
        <v>4.2550644875250794E-2</v>
      </c>
      <c r="M104">
        <v>4.5756303143547623E-2</v>
      </c>
      <c r="N104">
        <v>5.166165861142942E-2</v>
      </c>
      <c r="O104">
        <v>5.9003731285308926E-2</v>
      </c>
      <c r="P104">
        <v>6.7926511906827081E-2</v>
      </c>
      <c r="Q104">
        <v>8.7112130536197444E-2</v>
      </c>
    </row>
    <row r="105" spans="1:17" x14ac:dyDescent="0.25">
      <c r="A105">
        <v>35</v>
      </c>
      <c r="B105">
        <f t="shared" si="0"/>
        <v>2205130.7399030463</v>
      </c>
      <c r="C105">
        <f t="shared" si="1"/>
        <v>5.9170722044305556E-3</v>
      </c>
      <c r="D105">
        <f t="shared" si="2"/>
        <v>20.480991346381543</v>
      </c>
      <c r="E105">
        <f t="shared" si="3"/>
        <v>0.52143384662007664</v>
      </c>
      <c r="G105">
        <v>8.3114478111355361E-2</v>
      </c>
      <c r="H105">
        <v>6.3890693481525748E-2</v>
      </c>
      <c r="I105">
        <v>5.4575429495181425E-2</v>
      </c>
      <c r="J105">
        <v>4.5756303143459714E-2</v>
      </c>
      <c r="K105">
        <v>3.5681917064173369E-2</v>
      </c>
      <c r="L105">
        <v>2.87881749615337E-2</v>
      </c>
      <c r="M105">
        <v>3.5681917064302994E-2</v>
      </c>
      <c r="N105">
        <v>4.5756303143700355E-2</v>
      </c>
      <c r="O105">
        <v>5.4575429495587253E-2</v>
      </c>
      <c r="P105">
        <v>6.3890693481610125E-2</v>
      </c>
      <c r="Q105">
        <v>8.3114478113391815E-2</v>
      </c>
    </row>
    <row r="106" spans="1:17" x14ac:dyDescent="0.25">
      <c r="A106">
        <v>36</v>
      </c>
      <c r="B106">
        <f t="shared" si="0"/>
        <v>2257019.719633921</v>
      </c>
      <c r="C106">
        <f t="shared" si="1"/>
        <v>5.7214933040996901E-3</v>
      </c>
      <c r="D106">
        <f t="shared" si="2"/>
        <v>20.009515305262386</v>
      </c>
      <c r="E106">
        <f t="shared" si="3"/>
        <v>0.52143384662007664</v>
      </c>
      <c r="G106">
        <v>8.2615508679257613E-2</v>
      </c>
      <c r="H106">
        <v>6.171869537456233E-2</v>
      </c>
      <c r="I106">
        <v>5.3711031801613504E-2</v>
      </c>
      <c r="J106">
        <v>4.2550644875250794E-2</v>
      </c>
      <c r="K106">
        <v>2.87881749615337E-2</v>
      </c>
      <c r="L106">
        <v>4.802033577388014E-3</v>
      </c>
      <c r="M106">
        <v>2.8788174961823072E-2</v>
      </c>
      <c r="N106">
        <v>4.2550644875243696E-2</v>
      </c>
      <c r="O106">
        <v>5.3711031802497089E-2</v>
      </c>
      <c r="P106">
        <v>6.1718695374092546E-2</v>
      </c>
      <c r="Q106">
        <v>8.261550868221948E-2</v>
      </c>
    </row>
    <row r="107" spans="1:17" x14ac:dyDescent="0.25">
      <c r="A107">
        <v>37</v>
      </c>
      <c r="B107">
        <f t="shared" si="0"/>
        <v>2310129.7000831608</v>
      </c>
      <c r="C107">
        <f t="shared" si="1"/>
        <v>5.5291223726959037E-3</v>
      </c>
      <c r="D107">
        <f t="shared" si="2"/>
        <v>19.548863995691136</v>
      </c>
      <c r="E107">
        <f t="shared" si="3"/>
        <v>0.52143384662007664</v>
      </c>
      <c r="G107">
        <v>8.3114478111397994E-2</v>
      </c>
      <c r="H107">
        <v>6.38906934814778E-2</v>
      </c>
      <c r="I107">
        <v>5.4575429495185866E-2</v>
      </c>
      <c r="J107">
        <v>4.5756303143547623E-2</v>
      </c>
      <c r="K107">
        <v>3.5681917064302994E-2</v>
      </c>
      <c r="L107">
        <v>2.8788174961823072E-2</v>
      </c>
      <c r="M107">
        <v>3.568191706443706E-2</v>
      </c>
      <c r="N107">
        <v>4.5756303143788264E-2</v>
      </c>
      <c r="O107">
        <v>5.4575429495585484E-2</v>
      </c>
      <c r="P107">
        <v>6.3890693481559499E-2</v>
      </c>
      <c r="Q107">
        <v>8.3114478113435336E-2</v>
      </c>
    </row>
    <row r="108" spans="1:17" x14ac:dyDescent="0.25">
      <c r="A108">
        <v>38</v>
      </c>
      <c r="B108">
        <f t="shared" si="0"/>
        <v>2364489.4126454084</v>
      </c>
      <c r="C108">
        <f t="shared" si="1"/>
        <v>5.3398675304422499E-3</v>
      </c>
      <c r="D108">
        <f t="shared" si="2"/>
        <v>19.098788214891712</v>
      </c>
      <c r="E108">
        <f t="shared" si="3"/>
        <v>0.52143384662007664</v>
      </c>
      <c r="G108">
        <v>8.7112130534391014E-2</v>
      </c>
      <c r="H108">
        <v>6.7926511906686762E-2</v>
      </c>
      <c r="I108">
        <v>5.9003731285072705E-2</v>
      </c>
      <c r="J108">
        <v>5.166165861142942E-2</v>
      </c>
      <c r="K108">
        <v>4.5756303143700355E-2</v>
      </c>
      <c r="L108">
        <v>4.2550644875243696E-2</v>
      </c>
      <c r="M108">
        <v>4.5756303143788264E-2</v>
      </c>
      <c r="N108">
        <v>5.1661658611574166E-2</v>
      </c>
      <c r="O108">
        <v>5.9003731285304492E-2</v>
      </c>
      <c r="P108">
        <v>6.7926511906605952E-2</v>
      </c>
      <c r="Q108">
        <v>8.711213053624807E-2</v>
      </c>
    </row>
    <row r="109" spans="1:17" x14ac:dyDescent="0.25">
      <c r="A109">
        <v>39</v>
      </c>
      <c r="B109">
        <f t="shared" si="0"/>
        <v>2420128.2647943827</v>
      </c>
      <c r="C109">
        <f t="shared" si="1"/>
        <v>5.1536401622424999E-3</v>
      </c>
      <c r="D109">
        <f t="shared" si="2"/>
        <v>18.659044481229113</v>
      </c>
      <c r="E109">
        <f t="shared" si="3"/>
        <v>0.52143384662007664</v>
      </c>
      <c r="G109">
        <v>9.4174195702854832E-2</v>
      </c>
      <c r="H109">
        <v>7.4858025170885578E-2</v>
      </c>
      <c r="I109">
        <v>6.5519746054418154E-2</v>
      </c>
      <c r="J109">
        <v>5.9003731285307157E-2</v>
      </c>
      <c r="K109">
        <v>5.4575429495581924E-2</v>
      </c>
      <c r="L109">
        <v>5.3711031802497089E-2</v>
      </c>
      <c r="M109">
        <v>5.4575429495585484E-2</v>
      </c>
      <c r="N109">
        <v>5.9003731285304492E-2</v>
      </c>
      <c r="O109">
        <v>6.5519746054305383E-2</v>
      </c>
      <c r="P109">
        <v>7.48580251705179E-2</v>
      </c>
      <c r="Q109">
        <v>9.4174195704434818E-2</v>
      </c>
    </row>
    <row r="110" spans="1:17" x14ac:dyDescent="0.25">
      <c r="A110">
        <v>40</v>
      </c>
      <c r="B110">
        <f t="shared" si="0"/>
        <v>2477076.3559917114</v>
      </c>
      <c r="C110">
        <f t="shared" si="1"/>
        <v>4.9703551179646165E-3</v>
      </c>
      <c r="D110">
        <f t="shared" si="2"/>
        <v>18.229394902490927</v>
      </c>
      <c r="E110">
        <f t="shared" si="3"/>
        <v>0.52143384662007664</v>
      </c>
      <c r="G110">
        <v>0.10717475737553753</v>
      </c>
      <c r="H110">
        <v>8.5687660149232819E-2</v>
      </c>
      <c r="I110">
        <v>7.4858025171021456E-2</v>
      </c>
      <c r="J110">
        <v>6.7926511906827081E-2</v>
      </c>
      <c r="K110">
        <v>6.3890693481610125E-2</v>
      </c>
      <c r="L110">
        <v>6.1718695374092546E-2</v>
      </c>
      <c r="M110">
        <v>6.3890693481555946E-2</v>
      </c>
      <c r="N110">
        <v>6.7926511906607728E-2</v>
      </c>
      <c r="O110">
        <v>7.48580251705179E-2</v>
      </c>
      <c r="P110">
        <v>8.568766014788555E-2</v>
      </c>
      <c r="Q110">
        <v>0.10717475737709088</v>
      </c>
    </row>
    <row r="111" spans="1:17" x14ac:dyDescent="0.25">
      <c r="A111">
        <v>41</v>
      </c>
      <c r="B111">
        <f t="shared" si="0"/>
        <v>2535364.4939701133</v>
      </c>
      <c r="C111">
        <f t="shared" si="1"/>
        <v>4.7899309615015012E-3</v>
      </c>
      <c r="D111">
        <f t="shared" si="2"/>
        <v>17.809607047192564</v>
      </c>
      <c r="E111">
        <f t="shared" si="3"/>
        <v>0.52143384662007664</v>
      </c>
      <c r="G111">
        <v>0.14299176754118958</v>
      </c>
      <c r="H111">
        <v>0.10717475737841954</v>
      </c>
      <c r="I111">
        <v>9.417419570467106E-2</v>
      </c>
      <c r="J111">
        <v>8.711213053619922E-2</v>
      </c>
      <c r="K111">
        <v>8.311447811339448E-2</v>
      </c>
      <c r="L111">
        <v>8.261550868221948E-2</v>
      </c>
      <c r="M111">
        <v>8.3114478113432672E-2</v>
      </c>
      <c r="N111">
        <v>8.7112130536250748E-2</v>
      </c>
      <c r="O111">
        <v>9.4174195704434818E-2</v>
      </c>
      <c r="P111">
        <v>0.10717475737709088</v>
      </c>
      <c r="Q111">
        <v>0.14299176754258044</v>
      </c>
    </row>
    <row r="112" spans="1:17" x14ac:dyDescent="0.25">
      <c r="A112">
        <v>42</v>
      </c>
      <c r="B112">
        <f t="shared" si="0"/>
        <v>2595024.2113997373</v>
      </c>
      <c r="C112">
        <f t="shared" si="1"/>
        <v>4.612290279189437E-3</v>
      </c>
      <c r="D112">
        <f t="shared" si="2"/>
        <v>17.399453818836712</v>
      </c>
      <c r="E112">
        <f t="shared" si="3"/>
        <v>0.52143384662007664</v>
      </c>
    </row>
    <row r="113" spans="1:5" x14ac:dyDescent="0.25">
      <c r="A113">
        <v>43</v>
      </c>
      <c r="B113">
        <f t="shared" si="0"/>
        <v>2656087.7829466872</v>
      </c>
      <c r="C113">
        <f t="shared" si="1"/>
        <v>4.4373600608843206E-3</v>
      </c>
      <c r="D113">
        <f t="shared" si="2"/>
        <v>16.998713333058795</v>
      </c>
      <c r="E113">
        <f t="shared" si="3"/>
        <v>0.52143384662007664</v>
      </c>
    </row>
    <row r="114" spans="1:5" x14ac:dyDescent="0.25">
      <c r="A114">
        <v>44</v>
      </c>
      <c r="B114">
        <f t="shared" si="0"/>
        <v>2718588.2427329416</v>
      </c>
      <c r="C114">
        <f t="shared" si="1"/>
        <v>4.265072170507412E-3</v>
      </c>
      <c r="D114">
        <f t="shared" si="2"/>
        <v>16.607168797592177</v>
      </c>
      <c r="E114">
        <f t="shared" si="3"/>
        <v>0.52143384662007664</v>
      </c>
    </row>
    <row r="115" spans="1:5" x14ac:dyDescent="0.25">
      <c r="A115">
        <v>45</v>
      </c>
      <c r="B115">
        <f t="shared" si="0"/>
        <v>2782559.4022071264</v>
      </c>
      <c r="C115">
        <f t="shared" si="1"/>
        <v>4.0953639274331289E-3</v>
      </c>
      <c r="D115">
        <f t="shared" si="2"/>
        <v>16.22460839498806</v>
      </c>
      <c r="E115">
        <f t="shared" si="3"/>
        <v>0.52143384662007664</v>
      </c>
    </row>
    <row r="116" spans="1:5" x14ac:dyDescent="0.25">
      <c r="A116">
        <v>46</v>
      </c>
      <c r="B116">
        <f t="shared" si="0"/>
        <v>2848035.8684358033</v>
      </c>
      <c r="C116">
        <f t="shared" si="1"/>
        <v>3.9281788260509673E-3</v>
      </c>
      <c r="D116">
        <f t="shared" si="2"/>
        <v>15.850825168026656</v>
      </c>
      <c r="E116">
        <f t="shared" si="3"/>
        <v>0.52143384662007664</v>
      </c>
    </row>
    <row r="117" spans="1:5" x14ac:dyDescent="0.25">
      <c r="A117">
        <v>47</v>
      </c>
      <c r="B117">
        <f t="shared" si="0"/>
        <v>2915053.0628251783</v>
      </c>
      <c r="C117">
        <f t="shared" si="1"/>
        <v>3.7634674286680112E-3</v>
      </c>
      <c r="D117">
        <f t="shared" si="2"/>
        <v>15.485616907757608</v>
      </c>
      <c r="E117">
        <f t="shared" si="3"/>
        <v>0.52143384662007664</v>
      </c>
    </row>
    <row r="118" spans="1:5" x14ac:dyDescent="0.25">
      <c r="A118">
        <v>48</v>
      </c>
      <c r="B118">
        <f t="shared" si="0"/>
        <v>2983647.2402833402</v>
      </c>
      <c r="C118">
        <f t="shared" si="1"/>
        <v>3.601188477280011E-3</v>
      </c>
      <c r="D118">
        <f t="shared" si="2"/>
        <v>15.128786044109169</v>
      </c>
      <c r="E118">
        <f t="shared" si="3"/>
        <v>0.52143384662007664</v>
      </c>
    </row>
    <row r="119" spans="1:5" x14ac:dyDescent="0.25">
      <c r="A119">
        <v>49</v>
      </c>
      <c r="B119">
        <f t="shared" si="0"/>
        <v>3053855.5088334172</v>
      </c>
      <c r="C119">
        <f t="shared" si="1"/>
        <v>3.4413102835242149E-3</v>
      </c>
      <c r="D119">
        <f t="shared" si="2"/>
        <v>14.780139539006917</v>
      </c>
      <c r="E119">
        <f t="shared" si="3"/>
        <v>0.52143384662007664</v>
      </c>
    </row>
    <row r="120" spans="1:5" x14ac:dyDescent="0.25">
      <c r="A120">
        <v>50</v>
      </c>
      <c r="B120">
        <f t="shared" si="0"/>
        <v>3125715.8496882385</v>
      </c>
      <c r="C120">
        <f t="shared" si="1"/>
        <v>3.2838124745716846E-3</v>
      </c>
      <c r="D120">
        <f t="shared" si="2"/>
        <v>14.439488781944169</v>
      </c>
      <c r="E120">
        <f t="shared" si="3"/>
        <v>0.52143384662007664</v>
      </c>
    </row>
    <row r="121" spans="1:5" x14ac:dyDescent="0.25">
      <c r="A121">
        <v>51</v>
      </c>
      <c r="B121">
        <f t="shared" si="0"/>
        <v>3199267.1377973855</v>
      </c>
      <c r="C121">
        <f t="shared" si="1"/>
        <v>3.128688197524846E-3</v>
      </c>
      <c r="D121">
        <f t="shared" si="2"/>
        <v>14.106649487947594</v>
      </c>
      <c r="E121">
        <f t="shared" si="3"/>
        <v>0.52143384662007664</v>
      </c>
    </row>
    <row r="122" spans="1:5" x14ac:dyDescent="0.25">
      <c r="A122">
        <v>52</v>
      </c>
      <c r="B122">
        <f t="shared" si="0"/>
        <v>3274549.1628777301</v>
      </c>
      <c r="C122">
        <f t="shared" si="1"/>
        <v>2.9759469184029723E-3</v>
      </c>
      <c r="D122">
        <f t="shared" si="2"/>
        <v>13.781441597882914</v>
      </c>
      <c r="E122">
        <f t="shared" si="3"/>
        <v>0.52143384662007664</v>
      </c>
    </row>
    <row r="123" spans="1:5" x14ac:dyDescent="0.25">
      <c r="A123">
        <v>53</v>
      </c>
      <c r="B123">
        <f t="shared" si="0"/>
        <v>3351602.6509388443</v>
      </c>
      <c r="C123">
        <f t="shared" si="1"/>
        <v>2.8256179972318924E-3</v>
      </c>
      <c r="D123">
        <f t="shared" si="2"/>
        <v>13.463689181046625</v>
      </c>
      <c r="E123">
        <f t="shared" si="3"/>
        <v>0.52143384662007664</v>
      </c>
    </row>
    <row r="124" spans="1:5" x14ac:dyDescent="0.25">
      <c r="A124">
        <v>54</v>
      </c>
      <c r="B124">
        <f t="shared" si="0"/>
        <v>3430469.2863149201</v>
      </c>
      <c r="C124">
        <f t="shared" si="1"/>
        <v>2.6777552824342639E-3</v>
      </c>
      <c r="D124">
        <f t="shared" si="2"/>
        <v>13.153220339991185</v>
      </c>
      <c r="E124">
        <f t="shared" si="3"/>
        <v>0.52143384662007664</v>
      </c>
    </row>
    <row r="125" spans="1:5" x14ac:dyDescent="0.25">
      <c r="A125">
        <v>55</v>
      </c>
      <c r="B125">
        <f t="shared" si="0"/>
        <v>3511191.7342151334</v>
      </c>
      <c r="C125">
        <f t="shared" si="1"/>
        <v>2.5324430513414091E-3</v>
      </c>
      <c r="D125">
        <f t="shared" si="2"/>
        <v>12.849867117532016</v>
      </c>
      <c r="E125">
        <f t="shared" si="3"/>
        <v>0.52143384662007664</v>
      </c>
    </row>
    <row r="126" spans="1:5" x14ac:dyDescent="0.25">
      <c r="A126">
        <v>56</v>
      </c>
      <c r="B126">
        <f t="shared" si="0"/>
        <v>3593813.6638046289</v>
      </c>
      <c r="C126">
        <f t="shared" si="1"/>
        <v>2.3898037363671407E-3</v>
      </c>
      <c r="D126">
        <f t="shared" si="2"/>
        <v>12.553465405886232</v>
      </c>
      <c r="E126">
        <f t="shared" si="3"/>
        <v>0.52143384662007664</v>
      </c>
    </row>
    <row r="127" spans="1:5" x14ac:dyDescent="0.25">
      <c r="A127">
        <v>57</v>
      </c>
      <c r="B127">
        <f t="shared" si="0"/>
        <v>3678379.7718286361</v>
      </c>
      <c r="C127">
        <f t="shared" si="1"/>
        <v>2.2500080263321781E-3</v>
      </c>
      <c r="D127">
        <f t="shared" si="2"/>
        <v>12.263854857893669</v>
      </c>
      <c r="E127">
        <f t="shared" si="3"/>
        <v>0.52143384662007664</v>
      </c>
    </row>
    <row r="128" spans="1:5" x14ac:dyDescent="0.25">
      <c r="A128">
        <v>58</v>
      </c>
      <c r="B128">
        <f t="shared" si="0"/>
        <v>3764935.8067924706</v>
      </c>
      <c r="C128">
        <f t="shared" si="1"/>
        <v>2.1132881267964701E-3</v>
      </c>
      <c r="D128">
        <f t="shared" si="2"/>
        <v>11.980878800272484</v>
      </c>
      <c r="E128">
        <f t="shared" si="3"/>
        <v>0.52143384662007664</v>
      </c>
    </row>
    <row r="129" spans="1:5" x14ac:dyDescent="0.25">
      <c r="A129">
        <v>59</v>
      </c>
      <c r="B129">
        <f t="shared" si="0"/>
        <v>3853528.5937105315</v>
      </c>
      <c r="C129">
        <f t="shared" si="1"/>
        <v>1.9799552028716147E-3</v>
      </c>
      <c r="D129">
        <f t="shared" si="2"/>
        <v>11.704384148862099</v>
      </c>
      <c r="E129">
        <f t="shared" si="3"/>
        <v>0.52143384662007664</v>
      </c>
    </row>
    <row r="130" spans="1:5" x14ac:dyDescent="0.25">
      <c r="A130">
        <v>60</v>
      </c>
      <c r="B130">
        <f t="shared" si="0"/>
        <v>3944206.0594376577</v>
      </c>
      <c r="C130">
        <f t="shared" si="1"/>
        <v>1.8504222940428584E-3</v>
      </c>
      <c r="D130">
        <f t="shared" si="2"/>
        <v>11.434221325807892</v>
      </c>
      <c r="E130">
        <f t="shared" si="3"/>
        <v>0.52143384662007664</v>
      </c>
    </row>
    <row r="131" spans="1:5" x14ac:dyDescent="0.25">
      <c r="A131">
        <v>61</v>
      </c>
      <c r="B131">
        <f t="shared" si="0"/>
        <v>4037017.2585965581</v>
      </c>
      <c r="C131">
        <f t="shared" si="1"/>
        <v>1.7252342146985939E-3</v>
      </c>
      <c r="D131">
        <f t="shared" si="2"/>
        <v>11.170244178642692</v>
      </c>
      <c r="E131">
        <f t="shared" si="3"/>
        <v>0.52143384662007664</v>
      </c>
    </row>
    <row r="132" spans="1:5" x14ac:dyDescent="0.25">
      <c r="A132">
        <v>62</v>
      </c>
      <c r="B132">
        <f t="shared" si="0"/>
        <v>4132012.4001153396</v>
      </c>
      <c r="C132">
        <f t="shared" si="1"/>
        <v>1.6051059557107687E-3</v>
      </c>
      <c r="D132">
        <f t="shared" si="2"/>
        <v>10.912309901221334</v>
      </c>
      <c r="E132">
        <f t="shared" si="3"/>
        <v>0.52143384662007664</v>
      </c>
    </row>
    <row r="133" spans="1:5" x14ac:dyDescent="0.25">
      <c r="A133">
        <v>63</v>
      </c>
      <c r="B133">
        <f t="shared" si="0"/>
        <v>4229242.8743895022</v>
      </c>
      <c r="C133">
        <f t="shared" si="1"/>
        <v>1.4909704678131548E-3</v>
      </c>
      <c r="D133">
        <f t="shared" si="2"/>
        <v>10.660278956465483</v>
      </c>
      <c r="E133">
        <f t="shared" si="3"/>
        <v>0.52143384662007664</v>
      </c>
    </row>
    <row r="134" spans="1:5" x14ac:dyDescent="0.25">
      <c r="A134">
        <v>64</v>
      </c>
      <c r="B134">
        <f t="shared" si="0"/>
        <v>4328761.2810830614</v>
      </c>
      <c r="C134">
        <f t="shared" si="1"/>
        <v>1.3840345893888382E-3</v>
      </c>
      <c r="D134">
        <f t="shared" si="2"/>
        <v>10.414015000877011</v>
      </c>
      <c r="E134">
        <f t="shared" si="3"/>
        <v>0.52143384662007664</v>
      </c>
    </row>
    <row r="135" spans="1:5" x14ac:dyDescent="0.25">
      <c r="A135">
        <v>65</v>
      </c>
      <c r="B135">
        <f t="shared" si="0"/>
        <v>4430621.4575838838</v>
      </c>
      <c r="C135">
        <f t="shared" si="1"/>
        <v>1.2858367657395354E-3</v>
      </c>
      <c r="D135">
        <f t="shared" si="2"/>
        <v>10.173384810778986</v>
      </c>
      <c r="E135">
        <f t="shared" si="3"/>
        <v>0.52143384662007664</v>
      </c>
    </row>
    <row r="136" spans="1:5" x14ac:dyDescent="0.25">
      <c r="A136">
        <v>66</v>
      </c>
      <c r="B136">
        <f t="shared" ref="B136:B170" si="4">F_min_*incr_^(A136-1)</f>
        <v>4534878.5081285853</v>
      </c>
      <c r="C136">
        <f t="shared" ref="C136:C170" si="5">SQRT(R_^2+(2*PI()*B136*L_-1/(2*PI()*B136*Cap_))^2)</f>
        <v>1.198289974748181E-3</v>
      </c>
      <c r="D136">
        <f t="shared" ref="D136:D170" si="6">SQRT(R_plane^2+(2*PI()*B136*L_plane-1/(2*PI()*B136*C_plane))^2)</f>
        <v>9.9382582102444275</v>
      </c>
      <c r="E136">
        <f t="shared" ref="E136:E170" si="7">Z_plane</f>
        <v>0.52143384662007664</v>
      </c>
    </row>
    <row r="137" spans="1:5" x14ac:dyDescent="0.25">
      <c r="A137">
        <v>67</v>
      </c>
      <c r="B137">
        <f t="shared" si="4"/>
        <v>4641588.8336127829</v>
      </c>
      <c r="C137">
        <f t="shared" si="5"/>
        <v>1.1236766013880152E-3</v>
      </c>
      <c r="D137">
        <f t="shared" si="6"/>
        <v>9.7085080006738611</v>
      </c>
      <c r="E137">
        <f t="shared" si="7"/>
        <v>0.52143384662007664</v>
      </c>
    </row>
    <row r="138" spans="1:5" x14ac:dyDescent="0.25">
      <c r="A138">
        <v>68</v>
      </c>
      <c r="B138">
        <f t="shared" si="4"/>
        <v>4750810.1621027999</v>
      </c>
      <c r="C138">
        <f t="shared" si="5"/>
        <v>1.064543076693576E-3</v>
      </c>
      <c r="D138">
        <f t="shared" si="6"/>
        <v>9.4840098919835061</v>
      </c>
      <c r="E138">
        <f t="shared" si="7"/>
        <v>0.52143384662007664</v>
      </c>
    </row>
    <row r="139" spans="1:5" x14ac:dyDescent="0.25">
      <c r="A139">
        <v>69</v>
      </c>
      <c r="B139">
        <f t="shared" si="4"/>
        <v>4862601.5800653584</v>
      </c>
      <c r="C139">
        <f t="shared" si="5"/>
        <v>1.0234390035323991E-3</v>
      </c>
      <c r="D139">
        <f t="shared" si="6"/>
        <v>9.2646424353669339</v>
      </c>
      <c r="E139">
        <f t="shared" si="7"/>
        <v>0.52143384662007664</v>
      </c>
    </row>
    <row r="140" spans="1:5" x14ac:dyDescent="0.25">
      <c r="A140">
        <v>70</v>
      </c>
      <c r="B140">
        <f t="shared" si="4"/>
        <v>4977023.5643321155</v>
      </c>
      <c r="C140">
        <f t="shared" si="5"/>
        <v>1.0024917244599997E-3</v>
      </c>
      <c r="D140">
        <f t="shared" si="6"/>
        <v>9.0502869575937961</v>
      </c>
      <c r="E140">
        <f t="shared" si="7"/>
        <v>0.52143384662007664</v>
      </c>
    </row>
    <row r="141" spans="1:5" x14ac:dyDescent="0.25">
      <c r="A141">
        <v>71</v>
      </c>
      <c r="B141">
        <f t="shared" si="4"/>
        <v>5094138.0148163829</v>
      </c>
      <c r="C141">
        <f t="shared" si="5"/>
        <v>1.0029191936364143E-3</v>
      </c>
      <c r="D141">
        <f t="shared" si="6"/>
        <v>8.8408274968100695</v>
      </c>
      <c r="E141">
        <f t="shared" si="7"/>
        <v>0.52143384662007664</v>
      </c>
    </row>
    <row r="142" spans="1:5" x14ac:dyDescent="0.25">
      <c r="A142">
        <v>72</v>
      </c>
      <c r="B142">
        <f t="shared" si="4"/>
        <v>5214008.2879996886</v>
      </c>
      <c r="C142">
        <f t="shared" si="5"/>
        <v>1.0246955661480466E-3</v>
      </c>
      <c r="D142">
        <f t="shared" si="6"/>
        <v>8.6361507398051138</v>
      </c>
      <c r="E142">
        <f t="shared" si="7"/>
        <v>0.52143384662007664</v>
      </c>
    </row>
    <row r="143" spans="1:5" x14ac:dyDescent="0.25">
      <c r="A143">
        <v>73</v>
      </c>
      <c r="B143">
        <f t="shared" si="4"/>
        <v>5336699.2312063137</v>
      </c>
      <c r="C143">
        <f t="shared" si="5"/>
        <v>1.0665587181568972E-3</v>
      </c>
      <c r="D143">
        <f t="shared" si="6"/>
        <v>8.4361459607115812</v>
      </c>
      <c r="E143">
        <f t="shared" si="7"/>
        <v>0.52143384662007664</v>
      </c>
    </row>
    <row r="144" spans="1:5" x14ac:dyDescent="0.25">
      <c r="A144">
        <v>74</v>
      </c>
      <c r="B144">
        <f t="shared" si="4"/>
        <v>5462277.2176843463</v>
      </c>
      <c r="C144">
        <f t="shared" si="5"/>
        <v>1.1263551242381084E-3</v>
      </c>
      <c r="D144">
        <f t="shared" si="6"/>
        <v>8.2407049611050258</v>
      </c>
      <c r="E144">
        <f t="shared" si="7"/>
        <v>0.52143384662007664</v>
      </c>
    </row>
    <row r="145" spans="1:5" x14ac:dyDescent="0.25">
      <c r="A145">
        <v>75</v>
      </c>
      <c r="B145">
        <f t="shared" si="4"/>
        <v>5590810.1825122274</v>
      </c>
      <c r="C145">
        <f t="shared" si="5"/>
        <v>1.201528148815809E-3</v>
      </c>
      <c r="D145">
        <f t="shared" si="6"/>
        <v>8.049722011470827</v>
      </c>
      <c r="E145">
        <f t="shared" si="7"/>
        <v>0.52143384662007664</v>
      </c>
    </row>
    <row r="146" spans="1:5" x14ac:dyDescent="0.25">
      <c r="A146">
        <v>76</v>
      </c>
      <c r="B146">
        <f t="shared" si="4"/>
        <v>5722367.659350222</v>
      </c>
      <c r="C146">
        <f t="shared" si="5"/>
        <v>1.2895380190209567E-3</v>
      </c>
      <c r="D146">
        <f t="shared" si="6"/>
        <v>7.8630937940066943</v>
      </c>
      <c r="E146">
        <f t="shared" si="7"/>
        <v>0.52143384662007664</v>
      </c>
    </row>
    <row r="147" spans="1:5" x14ac:dyDescent="0.25">
      <c r="A147">
        <v>77</v>
      </c>
      <c r="B147">
        <f t="shared" si="4"/>
        <v>5857020.8180566728</v>
      </c>
      <c r="C147">
        <f t="shared" si="5"/>
        <v>1.3881158359618164E-3</v>
      </c>
      <c r="D147">
        <f t="shared" si="6"/>
        <v>7.6807193467299131</v>
      </c>
      <c r="E147">
        <f t="shared" si="7"/>
        <v>0.52143384662007664</v>
      </c>
    </row>
    <row r="148" spans="1:5" x14ac:dyDescent="0.25">
      <c r="A148">
        <v>78</v>
      </c>
      <c r="B148">
        <f t="shared" si="4"/>
        <v>5994842.5031894157</v>
      </c>
      <c r="C148">
        <f t="shared" si="5"/>
        <v>1.4953638239107721E-3</v>
      </c>
      <c r="D148">
        <f t="shared" si="6"/>
        <v>7.5025000088590161</v>
      </c>
      <c r="E148">
        <f t="shared" si="7"/>
        <v>0.52143384662007664</v>
      </c>
    </row>
    <row r="149" spans="1:5" x14ac:dyDescent="0.25">
      <c r="A149">
        <v>79</v>
      </c>
      <c r="B149">
        <f t="shared" si="4"/>
        <v>6135907.2734131785</v>
      </c>
      <c r="C149">
        <f t="shared" si="5"/>
        <v>1.6097576693614268E-3</v>
      </c>
      <c r="D149">
        <f t="shared" si="6"/>
        <v>7.3283393674403365</v>
      </c>
      <c r="E149">
        <f t="shared" si="7"/>
        <v>0.52143384662007664</v>
      </c>
    </row>
    <row r="150" spans="1:5" x14ac:dyDescent="0.25">
      <c r="A150">
        <v>80</v>
      </c>
      <c r="B150">
        <f t="shared" si="4"/>
        <v>6280291.441834257</v>
      </c>
      <c r="C150">
        <f t="shared" si="5"/>
        <v>1.730102505794643E-3</v>
      </c>
      <c r="D150">
        <f t="shared" si="6"/>
        <v>7.1581432051906297</v>
      </c>
      <c r="E150">
        <f t="shared" si="7"/>
        <v>0.52143384662007664</v>
      </c>
    </row>
    <row r="151" spans="1:5" x14ac:dyDescent="0.25">
      <c r="A151">
        <v>81</v>
      </c>
      <c r="B151">
        <f t="shared" si="4"/>
        <v>6428073.1172843277</v>
      </c>
      <c r="C151">
        <f t="shared" si="5"/>
        <v>1.8554750380144628E-3</v>
      </c>
      <c r="D151">
        <f t="shared" si="6"/>
        <v>6.9918194495274761</v>
      </c>
      <c r="E151">
        <f t="shared" si="7"/>
        <v>0.52143384662007664</v>
      </c>
    </row>
    <row r="152" spans="1:5" x14ac:dyDescent="0.25">
      <c r="A152">
        <v>82</v>
      </c>
      <c r="B152">
        <f t="shared" si="4"/>
        <v>6579332.2465756871</v>
      </c>
      <c r="C152">
        <f t="shared" si="5"/>
        <v>1.9851678634086991E-3</v>
      </c>
      <c r="D152">
        <f t="shared" si="6"/>
        <v>6.8292781227599475</v>
      </c>
      <c r="E152">
        <f t="shared" si="7"/>
        <v>0.52143384662007664</v>
      </c>
    </row>
    <row r="153" spans="1:5" x14ac:dyDescent="0.25">
      <c r="A153">
        <v>83</v>
      </c>
      <c r="B153">
        <f t="shared" si="4"/>
        <v>6734150.6577508273</v>
      </c>
      <c r="C153">
        <f t="shared" si="5"/>
        <v>2.1186420578331771E-3</v>
      </c>
      <c r="D153">
        <f t="shared" si="6"/>
        <v>6.6704312934125385</v>
      </c>
      <c r="E153">
        <f t="shared" si="7"/>
        <v>0.52143384662007664</v>
      </c>
    </row>
    <row r="154" spans="1:5" x14ac:dyDescent="0.25">
      <c r="A154">
        <v>84</v>
      </c>
      <c r="B154">
        <f t="shared" si="4"/>
        <v>6892612.1043497026</v>
      </c>
      <c r="C154">
        <f t="shared" si="5"/>
        <v>2.255489135030903E-3</v>
      </c>
      <c r="D154">
        <f t="shared" si="6"/>
        <v>6.5151930286560811</v>
      </c>
      <c r="E154">
        <f t="shared" si="7"/>
        <v>0.52143384662007664</v>
      </c>
    </row>
    <row r="155" spans="1:5" x14ac:dyDescent="0.25">
      <c r="A155">
        <v>85</v>
      </c>
      <c r="B155">
        <f t="shared" si="4"/>
        <v>7054802.31071865</v>
      </c>
      <c r="C155">
        <f t="shared" si="5"/>
        <v>2.3954014529451134E-3</v>
      </c>
      <c r="D155">
        <f t="shared" si="6"/>
        <v>6.3634793478198706</v>
      </c>
      <c r="E155">
        <f t="shared" si="7"/>
        <v>0.52143384662007664</v>
      </c>
    </row>
    <row r="156" spans="1:5" x14ac:dyDescent="0.25">
      <c r="A156">
        <v>86</v>
      </c>
      <c r="B156">
        <f t="shared" si="4"/>
        <v>7220809.0183854708</v>
      </c>
      <c r="C156">
        <f t="shared" si="5"/>
        <v>2.5381495433552215E-3</v>
      </c>
      <c r="D156">
        <f t="shared" si="6"/>
        <v>6.2152081769598935</v>
      </c>
      <c r="E156">
        <f t="shared" si="7"/>
        <v>0.52143384662007664</v>
      </c>
    </row>
    <row r="157" spans="1:5" x14ac:dyDescent="0.25">
      <c r="A157">
        <v>87</v>
      </c>
      <c r="B157">
        <f t="shared" si="4"/>
        <v>7390722.0335257854</v>
      </c>
      <c r="C157">
        <f t="shared" si="5"/>
        <v>2.6835648575211767E-3</v>
      </c>
      <c r="D157">
        <f t="shared" si="6"/>
        <v>6.0702993044585174</v>
      </c>
      <c r="E157">
        <f t="shared" si="7"/>
        <v>0.52143384662007664</v>
      </c>
    </row>
    <row r="158" spans="1:5" x14ac:dyDescent="0.25">
      <c r="A158">
        <v>88</v>
      </c>
      <c r="B158">
        <f t="shared" si="4"/>
        <v>7564633.2755462946</v>
      </c>
      <c r="C158">
        <f t="shared" si="5"/>
        <v>2.8315266487504995E-3</v>
      </c>
      <c r="D158">
        <f t="shared" si="6"/>
        <v>5.9286743376316986</v>
      </c>
      <c r="E158">
        <f t="shared" si="7"/>
        <v>0.52143384662007664</v>
      </c>
    </row>
    <row r="159" spans="1:5" x14ac:dyDescent="0.25">
      <c r="A159">
        <v>89</v>
      </c>
      <c r="B159">
        <f t="shared" si="4"/>
        <v>7742636.8268112792</v>
      </c>
      <c r="C159">
        <f t="shared" si="5"/>
        <v>2.9819519786399278E-3</v>
      </c>
      <c r="D159">
        <f t="shared" si="6"/>
        <v>5.7902566603201633</v>
      </c>
      <c r="E159">
        <f t="shared" si="7"/>
        <v>0.52143384662007664</v>
      </c>
    </row>
    <row r="160" spans="1:5" x14ac:dyDescent="0.25">
      <c r="A160">
        <v>90</v>
      </c>
      <c r="B160">
        <f t="shared" si="4"/>
        <v>7924828.9835391818</v>
      </c>
      <c r="C160">
        <f t="shared" si="5"/>
        <v>3.1347880717277682E-3</v>
      </c>
      <c r="D160">
        <f t="shared" si="6"/>
        <v>5.6549713914416877</v>
      </c>
      <c r="E160">
        <f t="shared" si="7"/>
        <v>0.52143384662007664</v>
      </c>
    </row>
    <row r="161" spans="1:5" x14ac:dyDescent="0.25">
      <c r="A161">
        <v>91</v>
      </c>
      <c r="B161">
        <f t="shared" si="4"/>
        <v>8111308.3078968786</v>
      </c>
      <c r="C161">
        <f t="shared" si="5"/>
        <v>3.2900064358159691E-3</v>
      </c>
      <c r="D161">
        <f t="shared" si="6"/>
        <v>5.5227453444819847</v>
      </c>
      <c r="E161">
        <f t="shared" si="7"/>
        <v>0.52143384662007664</v>
      </c>
    </row>
    <row r="162" spans="1:5" x14ac:dyDescent="0.25">
      <c r="A162">
        <v>92</v>
      </c>
      <c r="B162">
        <f t="shared" si="4"/>
        <v>8302175.6813197527</v>
      </c>
      <c r="C162">
        <f t="shared" si="5"/>
        <v>3.4475983135403201E-3</v>
      </c>
      <c r="D162">
        <f t="shared" si="6"/>
        <v>5.3935069879023336</v>
      </c>
      <c r="E162">
        <f t="shared" si="7"/>
        <v>0.52143384662007664</v>
      </c>
    </row>
    <row r="163" spans="1:5" x14ac:dyDescent="0.25">
      <c r="A163">
        <v>93</v>
      </c>
      <c r="B163">
        <f t="shared" si="4"/>
        <v>8497534.3590864521</v>
      </c>
      <c r="C163">
        <f t="shared" si="5"/>
        <v>3.6075711421824316E-3</v>
      </c>
      <c r="D163">
        <f t="shared" si="6"/>
        <v>5.2671864064425238</v>
      </c>
      <c r="E163">
        <f t="shared" si="7"/>
        <v>0.52143384662007664</v>
      </c>
    </row>
    <row r="164" spans="1:5" x14ac:dyDescent="0.25">
      <c r="A164">
        <v>94</v>
      </c>
      <c r="B164">
        <f t="shared" si="4"/>
        <v>8697490.0261778422</v>
      </c>
      <c r="C164">
        <f t="shared" si="5"/>
        <v>3.7699457813456356E-3</v>
      </c>
      <c r="D164">
        <f t="shared" si="6"/>
        <v>5.1437152632981658</v>
      </c>
      <c r="E164">
        <f t="shared" si="7"/>
        <v>0.52143384662007664</v>
      </c>
    </row>
    <row r="165" spans="1:5" x14ac:dyDescent="0.25">
      <c r="A165">
        <v>95</v>
      </c>
      <c r="B165">
        <f t="shared" si="4"/>
        <v>8902150.8544503953</v>
      </c>
      <c r="C165">
        <f t="shared" si="5"/>
        <v>3.9347543290546806E-3</v>
      </c>
      <c r="D165">
        <f t="shared" si="6"/>
        <v>5.023026763151905</v>
      </c>
      <c r="E165">
        <f t="shared" si="7"/>
        <v>0.52143384662007664</v>
      </c>
    </row>
    <row r="166" spans="1:5" x14ac:dyDescent="0.25">
      <c r="A166">
        <v>96</v>
      </c>
      <c r="B166">
        <f t="shared" si="4"/>
        <v>9111627.5611549001</v>
      </c>
      <c r="C166">
        <f t="shared" si="5"/>
        <v>4.1020383917265285E-3</v>
      </c>
      <c r="D166">
        <f t="shared" si="6"/>
        <v>4.9050556160385703</v>
      </c>
      <c r="E166">
        <f t="shared" si="7"/>
        <v>0.52143384662007664</v>
      </c>
    </row>
    <row r="167" spans="1:5" x14ac:dyDescent="0.25">
      <c r="A167">
        <v>97</v>
      </c>
      <c r="B167">
        <f t="shared" si="4"/>
        <v>9326033.4688322116</v>
      </c>
      <c r="C167">
        <f t="shared" si="5"/>
        <v>4.271847706577004E-3</v>
      </c>
      <c r="D167">
        <f t="shared" si="6"/>
        <v>4.7897380020246647</v>
      </c>
      <c r="E167">
        <f t="shared" si="7"/>
        <v>0.52143384662007664</v>
      </c>
    </row>
    <row r="168" spans="1:5" x14ac:dyDescent="0.25">
      <c r="A168">
        <v>98</v>
      </c>
      <c r="B168">
        <f t="shared" si="4"/>
        <v>9545484.5666183531</v>
      </c>
      <c r="C168">
        <f t="shared" si="5"/>
        <v>4.4442390395441934E-3</v>
      </c>
      <c r="D168">
        <f t="shared" si="6"/>
        <v>4.67701153668314</v>
      </c>
      <c r="E168">
        <f t="shared" si="7"/>
        <v>0.52143384662007664</v>
      </c>
    </row>
    <row r="169" spans="1:5" x14ac:dyDescent="0.25">
      <c r="A169">
        <v>99</v>
      </c>
      <c r="B169">
        <f t="shared" si="4"/>
        <v>9770099.5729922634</v>
      </c>
      <c r="C169">
        <f t="shared" si="5"/>
        <v>4.6192753000406928E-3</v>
      </c>
      <c r="D169">
        <f t="shared" si="6"/>
        <v>4.5668152373447244</v>
      </c>
      <c r="E169">
        <f t="shared" si="7"/>
        <v>0.52143384662007664</v>
      </c>
    </row>
    <row r="170" spans="1:5" x14ac:dyDescent="0.25">
      <c r="A170">
        <v>100</v>
      </c>
      <c r="B170">
        <f t="shared" si="4"/>
        <v>10000000.000000013</v>
      </c>
      <c r="C170">
        <f t="shared" si="5"/>
        <v>4.7970248274754618E-3</v>
      </c>
      <c r="D170">
        <f t="shared" si="6"/>
        <v>4.459089490107587</v>
      </c>
      <c r="E170">
        <f t="shared" si="7"/>
        <v>0.52143384662007664</v>
      </c>
    </row>
  </sheetData>
  <scenarios current="3" show="3">
    <scenario name="Square_center" locked="1" count="18" user="istvan novak" comment="Created by istvan novak on 8/15/2003">
      <inputCells r="B7" val="10"/>
      <inputCells r="B9" val="10"/>
      <inputCells r="C7" val="0.0254"/>
      <inputCells r="C9" val="1"/>
      <inputCells r="D7" val="0.003"/>
      <inputCells r="D9" val="4.7"/>
      <inputCells r="E7" val="6"/>
      <inputCells r="E9" val="6"/>
      <inputCells r="F5" val="0.0001" numFmtId="11"/>
      <inputCells r="F7" val="0.001" numFmtId="11"/>
      <inputCells r="F9" val="0.0000000001" numFmtId="11"/>
      <inputCells r="G7" val="6"/>
      <inputCells r="G9" val="6"/>
      <inputCells r="H7" val="1000000" numFmtId="11"/>
      <inputCells r="H9" val="100000000" numFmtId="11"/>
      <inputCells r="I7" val="10"/>
      <inputCells r="I9" val="10"/>
      <inputCells r="J9" val="50"/>
    </scenario>
    <scenario name="30-mil_10x10_center_lowESR-1" locked="1" count="18" user="istvan novak" comment="Created by istvan novak on 8/15/2003_x000a_Modified by istvan novak on 8/15/2003_x000a_Modified by istvan novak on 8/17/2003">
      <inputCells r="F5" val="0.00001" numFmtId="11"/>
      <inputCells r="B7" val="10"/>
      <inputCells r="C7" val="0.0254"/>
      <inputCells r="D7" val="0.03"/>
      <inputCells r="E7" val="6"/>
      <inputCells r="F7" val="0.001" numFmtId="11"/>
      <inputCells r="G7" val="6"/>
      <inputCells r="H7" val="1000000" numFmtId="11"/>
      <inputCells r="I7" val="10"/>
      <inputCells r="B9" val="10"/>
      <inputCells r="C9" val="1"/>
      <inputCells r="D9" val="4.7"/>
      <inputCells r="E9" val="6"/>
      <inputCells r="F9" val="0.0000000001" numFmtId="11"/>
      <inputCells r="G9" val="6"/>
      <inputCells r="H9" val="100000000" numFmtId="11"/>
      <inputCells r="I9" val="10"/>
      <inputCells r="J9" val="50"/>
    </scenario>
    <scenario name="2-mil_10x10_center_matched" locked="1" count="18" user="istvan novak" comment="Created by istvan novak on 8/15/2003">
      <inputCells r="B7" val="10"/>
      <inputCells r="B9" val="10"/>
      <inputCells r="C7" val="0.0254"/>
      <inputCells r="C9" val="1"/>
      <inputCells r="D7" val="0.002"/>
      <inputCells r="D9" val="4.7"/>
      <inputCells r="E7" val="6"/>
      <inputCells r="E9" val="6"/>
      <inputCells r="F5" val="0.00001" numFmtId="11"/>
      <inputCells r="F7" val="0.03" numFmtId="11"/>
      <inputCells r="F9" val="0.0000000001" numFmtId="11"/>
      <inputCells r="G7" val="6"/>
      <inputCells r="G9" val="6"/>
      <inputCells r="H7" val="1000000" numFmtId="11"/>
      <inputCells r="H9" val="100000000" numFmtId="11"/>
      <inputCells r="I7" val="10"/>
      <inputCells r="I9" val="10"/>
      <inputCells r="J9" val="50"/>
    </scenario>
    <scenario name="30-mil_10x10_center_lowESR-2" locked="1" count="18" user="istvan novak" comment="Created by istvan novak on 8/17/2003_x000a_Modified by istvan novak on 8/17/2003">
      <inputCells r="F5" val="0.00001" numFmtId="11"/>
      <inputCells r="B7" val="10"/>
      <inputCells r="C7" val="0.0254"/>
      <inputCells r="D7" val="0.03"/>
      <inputCells r="E7" val="6"/>
      <inputCells r="F7" val="0.001" numFmtId="11"/>
      <inputCells r="G7" val="11"/>
      <inputCells r="H7" val="1000000" numFmtId="11"/>
      <inputCells r="I7" val="10"/>
      <inputCells r="B9" val="10"/>
      <inputCells r="C9" val="1"/>
      <inputCells r="D9" val="4.7"/>
      <inputCells r="E9" val="6"/>
      <inputCells r="F9" val="0.0000000001" numFmtId="11"/>
      <inputCells r="G9" val="11"/>
      <inputCells r="H9" val="100000000" numFmtId="11"/>
      <inputCells r="I9" val="10"/>
      <inputCells r="J9" val="50"/>
    </scenario>
    <scenario name="3-mil_4x4_close" locked="1" count="18" user="istvan novak" comment="Created by istvan novak on 8/17/2003_x000a_Modified by istvan novak on 8/17/2003">
      <inputCells r="F5" val="0.0000001" numFmtId="11"/>
      <inputCells r="B7" val="20"/>
      <inputCells r="C7" val="0.0254"/>
      <inputCells r="D7" val="0.003"/>
      <inputCells r="E7" val="11"/>
      <inputCells r="F7" val="0.1" numFmtId="11"/>
      <inputCells r="G7" val="11"/>
      <inputCells r="H7" val="10000000" numFmtId="11"/>
      <inputCells r="I7" val="5"/>
      <inputCells r="B9" val="20"/>
      <inputCells r="C9" val="0.2"/>
      <inputCells r="D9" val="4"/>
      <inputCells r="E9" val="14"/>
      <inputCells r="F9" val="0.000000001" numFmtId="11"/>
      <inputCells r="G9" val="13"/>
      <inputCells r="H9" val="1000000000" numFmtId="11"/>
      <inputCells r="I9" val="5"/>
      <inputCells r="J9" val="50"/>
    </scenario>
    <scenario name="50-mil_4x4_close" locked="1" count="18" user="istvan novak" comment="Created by istvan novak on 8/17/2003">
      <inputCells r="F5" val="0.0000001" numFmtId="11"/>
      <inputCells r="B7" val="20"/>
      <inputCells r="C7" val="0.0254"/>
      <inputCells r="D7" val="0.05"/>
      <inputCells r="E7" val="11"/>
      <inputCells r="F7" val="0.1" numFmtId="11"/>
      <inputCells r="G7" val="11"/>
      <inputCells r="H7" val="10000000" numFmtId="11"/>
      <inputCells r="I7" val="5"/>
      <inputCells r="B9" val="20"/>
      <inputCells r="C9" val="0.2"/>
      <inputCells r="D9" val="4"/>
      <inputCells r="E9" val="14"/>
      <inputCells r="F9" val="0.000000001" numFmtId="11"/>
      <inputCells r="G9" val="13"/>
      <inputCells r="H9" val="1000000000" numFmtId="11"/>
      <inputCells r="I9" val="5"/>
      <inputCells r="J9" val="50"/>
    </scenario>
    <scenario name="3-mil_4x4_far" locked="1" count="18" user="istvan novak" comment="Created by istvan novak on 8/17/2003">
      <inputCells r="F5" val="0.0000001" numFmtId="11"/>
      <inputCells r="B7" val="20"/>
      <inputCells r="C7" val="0.0254"/>
      <inputCells r="D7" val="0.003"/>
      <inputCells r="E7" val="11"/>
      <inputCells r="F7" val="0.1" numFmtId="11"/>
      <inputCells r="G7" val="19"/>
      <inputCells r="H7" val="10000000" numFmtId="11"/>
      <inputCells r="I7" val="5"/>
      <inputCells r="B9" val="20"/>
      <inputCells r="C9" val="0.2"/>
      <inputCells r="D9" val="4"/>
      <inputCells r="E9" val="14"/>
      <inputCells r="F9" val="0.000000001" numFmtId="11"/>
      <inputCells r="G9" val="2"/>
      <inputCells r="H9" val="1000000000" numFmtId="11"/>
      <inputCells r="I9" val="5"/>
      <inputCells r="J9" val="50"/>
    </scenario>
    <scenario name="50-mil_4x4_far" locked="1" count="18" user="istvan novak" comment="Created by istvan novak on 8/17/2003">
      <inputCells r="F5" val="0.0000001" numFmtId="11"/>
      <inputCells r="B7" val="20"/>
      <inputCells r="C7" val="0.0254"/>
      <inputCells r="D7" val="0.05"/>
      <inputCells r="E7" val="11"/>
      <inputCells r="F7" val="0.1" numFmtId="11"/>
      <inputCells r="G7" val="19"/>
      <inputCells r="H7" val="10000000" numFmtId="11"/>
      <inputCells r="I7" val="5"/>
      <inputCells r="B9" val="20"/>
      <inputCells r="C9" val="0.2"/>
      <inputCells r="D9" val="4"/>
      <inputCells r="E9" val="14"/>
      <inputCells r="F9" val="0.000000001" numFmtId="11"/>
      <inputCells r="G9" val="2"/>
      <inputCells r="H9" val="1000000000" numFmtId="11"/>
      <inputCells r="I9" val="5"/>
      <inputCells r="J9" val="50"/>
    </scenario>
    <scenario name="50-mil_10x10_close" locked="1" count="18" user="istvan novak" comment="Created by istvan novak on 8/17/2003">
      <inputCells r="F5" val="0.0000001" numFmtId="11"/>
      <inputCells r="B7" val="20"/>
      <inputCells r="C7" val="0.0254"/>
      <inputCells r="D7" val="0.05"/>
      <inputCells r="E7" val="5"/>
      <inputCells r="F7" val="0.1" numFmtId="11"/>
      <inputCells r="G7" val="5"/>
      <inputCells r="H7" val="10000000" numFmtId="11"/>
      <inputCells r="I7" val="5"/>
      <inputCells r="B9" val="20"/>
      <inputCells r="C9" val="0.5"/>
      <inputCells r="D9" val="4"/>
      <inputCells r="E9" val="16"/>
      <inputCells r="F9" val="0.000000001" numFmtId="11"/>
      <inputCells r="G9" val="17"/>
      <inputCells r="H9" val="1000000000" numFmtId="11"/>
      <inputCells r="I9" val="5"/>
      <inputCells r="J9" val="50"/>
    </scenario>
    <scenario name="3-mil_10x10_close" locked="1" count="18" user="istvan novak" comment="Created by istvan novak on 8/17/2003">
      <inputCells r="F5" val="0.0000001" numFmtId="11"/>
      <inputCells r="B7" val="20"/>
      <inputCells r="C7" val="0.0254"/>
      <inputCells r="D7" val="0.003"/>
      <inputCells r="E7" val="5"/>
      <inputCells r="F7" val="0.1" numFmtId="11"/>
      <inputCells r="G7" val="5"/>
      <inputCells r="H7" val="10000000" numFmtId="11"/>
      <inputCells r="I7" val="5"/>
      <inputCells r="B9" val="20"/>
      <inputCells r="C9" val="0.5"/>
      <inputCells r="D9" val="4"/>
      <inputCells r="E9" val="16"/>
      <inputCells r="F9" val="0.000000001" numFmtId="11"/>
      <inputCells r="G9" val="17"/>
      <inputCells r="H9" val="1000000000" numFmtId="11"/>
      <inputCells r="I9" val="5"/>
      <inputCells r="J9" val="50"/>
    </scenario>
    <scenario name="50-mil_10x10_far" locked="1" count="18" user="istvan novak" comment="Created by istvan novak on 8/17/2003">
      <inputCells r="F5" val="0.0000001" numFmtId="11"/>
      <inputCells r="B7" val="20"/>
      <inputCells r="C7" val="0.0254"/>
      <inputCells r="D7" val="0.05"/>
      <inputCells r="E7" val="20"/>
      <inputCells r="F7" val="0.1" numFmtId="11"/>
      <inputCells r="G7" val="5"/>
      <inputCells r="H7" val="10000000" numFmtId="11"/>
      <inputCells r="I7" val="5"/>
      <inputCells r="B9" val="20"/>
      <inputCells r="C9" val="0.5"/>
      <inputCells r="D9" val="4"/>
      <inputCells r="E9" val="2"/>
      <inputCells r="F9" val="0.000000001" numFmtId="11"/>
      <inputCells r="G9" val="17"/>
      <inputCells r="H9" val="1000000000" numFmtId="11"/>
      <inputCells r="I9" val="5"/>
      <inputCells r="J9" val="50"/>
    </scenario>
    <scenario name="3-mil_10x10_far" locked="1" count="18" user="istvan novak" comment="Created by istvan novak on 8/17/2003">
      <inputCells r="F5" val="0.0000001" numFmtId="11"/>
      <inputCells r="B7" val="20"/>
      <inputCells r="C7" val="0.0254"/>
      <inputCells r="D7" val="0.003"/>
      <inputCells r="E7" val="20"/>
      <inputCells r="F7" val="0.1" numFmtId="11"/>
      <inputCells r="G7" val="5"/>
      <inputCells r="H7" val="10000000" numFmtId="11"/>
      <inputCells r="I7" val="5"/>
      <inputCells r="B9" val="20"/>
      <inputCells r="C9" val="0.5"/>
      <inputCells r="D9" val="4"/>
      <inputCells r="E9" val="2"/>
      <inputCells r="F9" val="0.000000001" numFmtId="11"/>
      <inputCells r="G9" val="17"/>
      <inputCells r="H9" val="1000000000" numFmtId="11"/>
      <inputCells r="I9" val="5"/>
      <inputCells r="J9" val="50"/>
    </scenario>
  </scenarios>
  <phoneticPr fontId="0" type="noConversion"/>
  <dataValidations count="15">
    <dataValidation type="whole" allowBlank="1" showInputMessage="1" showErrorMessage="1" error="Number must be integer between 1 and 30." promptTitle="Number of cells along X" prompt="Number must be integer between 1 and 30." sqref="B7" xr:uid="{00000000-0002-0000-0000-000000000000}">
      <formula1>1</formula1>
      <formula2>30</formula2>
    </dataValidation>
    <dataValidation type="whole" allowBlank="1" showInputMessage="1" showErrorMessage="1" error="Number must be integer between 1 and 30." promptTitle="Number of cells along Y" prompt="Number must be integer between 1 and 30." sqref="B9" xr:uid="{00000000-0002-0000-0000-000001000000}">
      <formula1>1</formula1>
      <formula2>30</formula2>
    </dataValidation>
    <dataValidation type="custom" allowBlank="1" showInputMessage="1" showErrorMessage="1" error="Must be a positive number." promptTitle="Plane separation" prompt="Must be a positive number." sqref="D7" xr:uid="{00000000-0002-0000-0000-000002000000}">
      <formula1>D7&gt;0</formula1>
    </dataValidation>
    <dataValidation type="custom" allowBlank="1" showInputMessage="1" showErrorMessage="1" error="Value must be &gt;=1." promptTitle="Relative dielectric constant" prompt="Value must be &gt;=1." sqref="D9" xr:uid="{00000000-0002-0000-0000-000003000000}">
      <formula1>D9&gt;=1</formula1>
    </dataValidation>
    <dataValidation type="whole" allowBlank="1" showInputMessage="1" showErrorMessage="1" error="Number must be between 1 and (X_cells+1)." promptTitle="X1 node number" prompt="Number must be between 1 and (X_cells+1)." sqref="E7" xr:uid="{00000000-0002-0000-0000-000004000000}">
      <formula1>0</formula1>
      <formula2>B7+1</formula2>
    </dataValidation>
    <dataValidation allowBlank="1" showInputMessage="1" showErrorMessage="1" error="Number must be between 1 and (Y_cells+1)." promptTitle="Y1 node number" prompt="Number must be between 1 and (Y_cells+1)." sqref="E9" xr:uid="{00000000-0002-0000-0000-000005000000}"/>
    <dataValidation type="whole" allowBlank="1" showInputMessage="1" showErrorMessage="1" error="Number must be between 1 and (X_cells+1)." promptTitle="X2 node number" prompt="Number must be between 1 and (X_cells+1)." sqref="G7" xr:uid="{00000000-0002-0000-0000-000006000000}">
      <formula1>1</formula1>
      <formula2>B7+1</formula2>
    </dataValidation>
    <dataValidation type="whole" allowBlank="1" showInputMessage="1" showErrorMessage="1" error="Number must be between 1 and (Y_cells+1)." promptTitle="Y2 node number" prompt="Number must be between 1 and (Y_cells+1)." sqref="G9" xr:uid="{00000000-0002-0000-0000-000007000000}">
      <formula1>1</formula1>
      <formula2>B9+1</formula2>
    </dataValidation>
    <dataValidation type="list" allowBlank="1" showInputMessage="1" showErrorMessage="1" sqref="H7" xr:uid="{00000000-0002-0000-0000-000008000000}">
      <formula1>"1E2, 1E3, 1E4, 1E5, 1E6, 1E7"</formula1>
    </dataValidation>
    <dataValidation type="list" allowBlank="1" showInputMessage="1" showErrorMessage="1" sqref="H9" xr:uid="{00000000-0002-0000-0000-000009000000}">
      <formula1>"1E6, 1E7, 1E8, 1E9, 1E10"</formula1>
    </dataValidation>
    <dataValidation type="whole" allowBlank="1" showInputMessage="1" showErrorMessage="1" error="Number must be integer between 1 and 30." promptTitle="Modal number along Y" prompt="Number must be integer between 1 and 30." sqref="I9" xr:uid="{00000000-0002-0000-0000-00000A000000}">
      <formula1>1</formula1>
      <formula2>30</formula2>
    </dataValidation>
    <dataValidation type="whole" allowBlank="1" showInputMessage="1" showErrorMessage="1" error="Number must be integer between 1 and 30." promptTitle="Modal number along X" prompt="Number must be integer between 1 and 30." sqref="I7" xr:uid="{00000000-0002-0000-0000-00000B000000}">
      <formula1>1</formula1>
      <formula2>30</formula2>
    </dataValidation>
    <dataValidation type="whole" allowBlank="1" showInputMessage="1" showErrorMessage="1" error="Number must be integer between 2 and 100" prompt="Number must be integer between 2 and 100" sqref="J9" xr:uid="{00000000-0002-0000-0000-00000C000000}">
      <formula1>2</formula1>
      <formula2>100</formula2>
    </dataValidation>
    <dataValidation type="custom" allowBlank="1" showInputMessage="1" showErrorMessage="1" error="Number must be positive" prompt="Number must be positive" sqref="F9 F5 F7" xr:uid="{00000000-0002-0000-0000-00000D000000}">
      <formula1>F5&gt;0</formula1>
    </dataValidation>
    <dataValidation type="custom" allowBlank="1" showInputMessage="1" showErrorMessage="1" error="Number must be &gt;0" prompt="Number must be &gt;0" sqref="C7" xr:uid="{00000000-0002-0000-0000-00000E000000}">
      <formula1>C7&gt;0</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B21"/>
  <sheetViews>
    <sheetView showGridLines="0" showRowColHeaders="0" workbookViewId="0"/>
  </sheetViews>
  <sheetFormatPr defaultRowHeight="12.5" x14ac:dyDescent="0.25"/>
  <cols>
    <col min="1" max="1" width="3.7265625" customWidth="1"/>
    <col min="2" max="2" width="80.7265625" customWidth="1"/>
  </cols>
  <sheetData>
    <row r="1" spans="2:2" x14ac:dyDescent="0.25">
      <c r="B1" s="1" t="s">
        <v>71</v>
      </c>
    </row>
    <row r="2" spans="2:2" ht="25" customHeight="1" x14ac:dyDescent="0.25"/>
    <row r="3" spans="2:2" ht="12.75" customHeight="1" x14ac:dyDescent="0.25"/>
    <row r="4" spans="2:2" ht="12.75" customHeight="1" x14ac:dyDescent="0.25"/>
    <row r="6" spans="2:2" ht="13" x14ac:dyDescent="0.25">
      <c r="B6" s="2" t="s">
        <v>0</v>
      </c>
    </row>
    <row r="7" spans="2:2" ht="63" x14ac:dyDescent="0.25">
      <c r="B7" s="3" t="s">
        <v>65</v>
      </c>
    </row>
    <row r="8" spans="2:2" ht="25.5" x14ac:dyDescent="0.25">
      <c r="B8" s="3" t="s">
        <v>66</v>
      </c>
    </row>
    <row r="9" spans="2:2" ht="25" x14ac:dyDescent="0.25">
      <c r="B9" s="3" t="s">
        <v>67</v>
      </c>
    </row>
    <row r="10" spans="2:2" x14ac:dyDescent="0.25">
      <c r="B10" s="3" t="s">
        <v>68</v>
      </c>
    </row>
    <row r="11" spans="2:2" ht="25" x14ac:dyDescent="0.25">
      <c r="B11" s="3" t="s">
        <v>1</v>
      </c>
    </row>
    <row r="12" spans="2:2" ht="25" x14ac:dyDescent="0.25">
      <c r="B12" s="3" t="s">
        <v>2</v>
      </c>
    </row>
    <row r="13" spans="2:2" x14ac:dyDescent="0.25">
      <c r="B13" s="3" t="s">
        <v>3</v>
      </c>
    </row>
    <row r="14" spans="2:2" ht="25" x14ac:dyDescent="0.25">
      <c r="B14" s="3" t="s">
        <v>9</v>
      </c>
    </row>
    <row r="15" spans="2:2" ht="37.5" x14ac:dyDescent="0.25">
      <c r="B15" s="3" t="s">
        <v>69</v>
      </c>
    </row>
    <row r="16" spans="2:2" x14ac:dyDescent="0.25">
      <c r="B16" s="3" t="s">
        <v>70</v>
      </c>
    </row>
    <row r="20" ht="12.75" customHeight="1" x14ac:dyDescent="0.25"/>
    <row r="21" ht="12.75" customHeight="1" x14ac:dyDescent="0.25"/>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3:D68"/>
  <sheetViews>
    <sheetView showGridLines="0" showRowColHeaders="0" workbookViewId="0">
      <selection activeCell="P1" sqref="P1"/>
    </sheetView>
  </sheetViews>
  <sheetFormatPr defaultRowHeight="12.5" x14ac:dyDescent="0.25"/>
  <sheetData>
    <row r="3" spans="3:4" ht="13" x14ac:dyDescent="0.3">
      <c r="D3" s="4" t="s">
        <v>4</v>
      </c>
    </row>
    <row r="15" spans="3:4" ht="13" x14ac:dyDescent="0.3">
      <c r="C15" s="4" t="s">
        <v>5</v>
      </c>
    </row>
    <row r="30" spans="3:3" ht="13" x14ac:dyDescent="0.3">
      <c r="C30" s="4" t="s">
        <v>6</v>
      </c>
    </row>
    <row r="47" spans="2:3" ht="13" x14ac:dyDescent="0.3">
      <c r="C47" s="4" t="s">
        <v>7</v>
      </c>
    </row>
    <row r="48" spans="2:3" x14ac:dyDescent="0.25">
      <c r="B48" t="s">
        <v>8</v>
      </c>
    </row>
    <row r="50" spans="2:2" x14ac:dyDescent="0.25">
      <c r="B50" t="s">
        <v>45</v>
      </c>
    </row>
    <row r="51" spans="2:2" x14ac:dyDescent="0.25">
      <c r="B51" t="s">
        <v>46</v>
      </c>
    </row>
    <row r="52" spans="2:2" x14ac:dyDescent="0.25">
      <c r="B52" t="s">
        <v>42</v>
      </c>
    </row>
    <row r="53" spans="2:2" x14ac:dyDescent="0.25">
      <c r="B53" t="s">
        <v>47</v>
      </c>
    </row>
    <row r="54" spans="2:2" x14ac:dyDescent="0.25">
      <c r="B54" t="s">
        <v>48</v>
      </c>
    </row>
    <row r="55" spans="2:2" x14ac:dyDescent="0.25">
      <c r="B55" t="s">
        <v>49</v>
      </c>
    </row>
    <row r="56" spans="2:2" x14ac:dyDescent="0.25">
      <c r="B56" t="s">
        <v>55</v>
      </c>
    </row>
    <row r="57" spans="2:2" x14ac:dyDescent="0.25">
      <c r="B57" t="s">
        <v>54</v>
      </c>
    </row>
    <row r="60" spans="2:2" x14ac:dyDescent="0.25">
      <c r="B60" t="s">
        <v>51</v>
      </c>
    </row>
    <row r="61" spans="2:2" x14ac:dyDescent="0.25">
      <c r="B61" t="s">
        <v>43</v>
      </c>
    </row>
    <row r="62" spans="2:2" x14ac:dyDescent="0.25">
      <c r="B62" t="s">
        <v>44</v>
      </c>
    </row>
    <row r="64" spans="2:2" x14ac:dyDescent="0.25">
      <c r="B64" t="s">
        <v>60</v>
      </c>
    </row>
    <row r="65" spans="2:2" x14ac:dyDescent="0.25">
      <c r="B65" t="s">
        <v>61</v>
      </c>
    </row>
    <row r="66" spans="2:2" x14ac:dyDescent="0.25">
      <c r="B66" t="s">
        <v>62</v>
      </c>
    </row>
    <row r="67" spans="2:2" x14ac:dyDescent="0.25">
      <c r="B67" t="s">
        <v>64</v>
      </c>
    </row>
    <row r="68" spans="2:2" x14ac:dyDescent="0.25">
      <c r="B68" t="s">
        <v>63</v>
      </c>
    </row>
  </sheetData>
  <phoneticPr fontId="0" type="noConversion"/>
  <pageMargins left="0.75" right="0.75" top="1" bottom="1" header="0.5" footer="0.5"/>
  <pageSetup orientation="portrait" horizontalDpi="300" verticalDpi="300" r:id="rId1"/>
  <headerFooter alignWithMargins="0"/>
  <drawing r:id="rId2"/>
  <legacyDrawing r:id="rId3"/>
  <oleObjects>
    <mc:AlternateContent xmlns:mc="http://schemas.openxmlformats.org/markup-compatibility/2006">
      <mc:Choice Requires="x14">
        <oleObject progId="Equation.3" shapeId="3122" r:id="rId4">
          <objectPr defaultSize="0" autoPict="0" r:id="rId5">
            <anchor moveWithCells="1">
              <from>
                <xdr:col>0</xdr:col>
                <xdr:colOff>266700</xdr:colOff>
                <xdr:row>30</xdr:row>
                <xdr:rowOff>133350</xdr:rowOff>
              </from>
              <to>
                <xdr:col>12</xdr:col>
                <xdr:colOff>107950</xdr:colOff>
                <xdr:row>35</xdr:row>
                <xdr:rowOff>6350</xdr:rowOff>
              </to>
            </anchor>
          </objectPr>
        </oleObject>
      </mc:Choice>
      <mc:Fallback>
        <oleObject progId="Equation.3" shapeId="3122" r:id="rId4"/>
      </mc:Fallback>
    </mc:AlternateContent>
    <mc:AlternateContent xmlns:mc="http://schemas.openxmlformats.org/markup-compatibility/2006">
      <mc:Choice Requires="x14">
        <oleObject progId="Equation.3" shapeId="3123" r:id="rId6">
          <objectPr defaultSize="0" r:id="rId7">
            <anchor moveWithCells="1" sizeWithCells="1">
              <from>
                <xdr:col>1</xdr:col>
                <xdr:colOff>323850</xdr:colOff>
                <xdr:row>41</xdr:row>
                <xdr:rowOff>101600</xdr:rowOff>
              </from>
              <to>
                <xdr:col>3</xdr:col>
                <xdr:colOff>488950</xdr:colOff>
                <xdr:row>45</xdr:row>
                <xdr:rowOff>0</xdr:rowOff>
              </to>
            </anchor>
          </objectPr>
        </oleObject>
      </mc:Choice>
      <mc:Fallback>
        <oleObject progId="Equation.3" shapeId="3123" r:id="rId6"/>
      </mc:Fallback>
    </mc:AlternateContent>
    <mc:AlternateContent xmlns:mc="http://schemas.openxmlformats.org/markup-compatibility/2006">
      <mc:Choice Requires="x14">
        <oleObject progId="Equation.3" shapeId="3124" r:id="rId8">
          <objectPr defaultSize="0" r:id="rId9">
            <anchor moveWithCells="1" sizeWithCells="1">
              <from>
                <xdr:col>1</xdr:col>
                <xdr:colOff>298450</xdr:colOff>
                <xdr:row>38</xdr:row>
                <xdr:rowOff>101600</xdr:rowOff>
              </from>
              <to>
                <xdr:col>4</xdr:col>
                <xdr:colOff>495300</xdr:colOff>
                <xdr:row>41</xdr:row>
                <xdr:rowOff>6350</xdr:rowOff>
              </to>
            </anchor>
          </objectPr>
        </oleObject>
      </mc:Choice>
      <mc:Fallback>
        <oleObject progId="Equation.3" shapeId="3124" r:id="rId8"/>
      </mc:Fallback>
    </mc:AlternateContent>
    <mc:AlternateContent xmlns:mc="http://schemas.openxmlformats.org/markup-compatibility/2006">
      <mc:Choice Requires="x14">
        <oleObject progId="Equation.3" shapeId="3125" r:id="rId10">
          <objectPr defaultSize="0" autoPict="0" r:id="rId11">
            <anchor moveWithCells="1" sizeWithCells="1">
              <from>
                <xdr:col>1</xdr:col>
                <xdr:colOff>298450</xdr:colOff>
                <xdr:row>35</xdr:row>
                <xdr:rowOff>133350</xdr:rowOff>
              </from>
              <to>
                <xdr:col>8</xdr:col>
                <xdr:colOff>584200</xdr:colOff>
                <xdr:row>37</xdr:row>
                <xdr:rowOff>82550</xdr:rowOff>
              </to>
            </anchor>
          </objectPr>
        </oleObject>
      </mc:Choice>
      <mc:Fallback>
        <oleObject progId="Equation.3" shapeId="3125" r:id="rId10"/>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5BA28-6143-4D84-A714-97CA7B4D75A4}">
  <sheetPr codeName="Sheet4"/>
  <dimension ref="B2"/>
  <sheetViews>
    <sheetView showGridLines="0" showRowColHeaders="0" workbookViewId="0"/>
  </sheetViews>
  <sheetFormatPr defaultRowHeight="12.5" x14ac:dyDescent="0.25"/>
  <cols>
    <col min="1" max="1" width="3.81640625" style="43" customWidth="1"/>
    <col min="2" max="2" width="117.81640625" style="43" customWidth="1"/>
    <col min="3" max="16384" width="8.7265625" style="43"/>
  </cols>
  <sheetData>
    <row r="2" spans="2:2" ht="37.5" x14ac:dyDescent="0.25">
      <c r="B2" s="42" t="s">
        <v>72</v>
      </c>
    </row>
  </sheetData>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Input_data</vt:lpstr>
      <vt:lpstr>Info</vt:lpstr>
      <vt:lpstr>Reference</vt:lpstr>
      <vt:lpstr>Copyright</vt:lpstr>
      <vt:lpstr>C_plane</vt:lpstr>
      <vt:lpstr>Cap_</vt:lpstr>
      <vt:lpstr>cell_size_</vt:lpstr>
      <vt:lpstr>eps_rel</vt:lpstr>
      <vt:lpstr>F_max_</vt:lpstr>
      <vt:lpstr>F_min_</vt:lpstr>
      <vt:lpstr>F_steps_</vt:lpstr>
      <vt:lpstr>fr_</vt:lpstr>
      <vt:lpstr>incr_</vt:lpstr>
      <vt:lpstr>L_</vt:lpstr>
      <vt:lpstr>L_plane</vt:lpstr>
      <vt:lpstr>LowerRight</vt:lpstr>
      <vt:lpstr>m_max</vt:lpstr>
      <vt:lpstr>n_</vt:lpstr>
      <vt:lpstr>n_max</vt:lpstr>
      <vt:lpstr>plane_sep</vt:lpstr>
      <vt:lpstr>R_</vt:lpstr>
      <vt:lpstr>R_plane</vt:lpstr>
      <vt:lpstr>unit_length</vt:lpstr>
      <vt:lpstr>Upper_Left</vt:lpstr>
      <vt:lpstr>UpperLeft</vt:lpstr>
      <vt:lpstr>x_cells_</vt:lpstr>
      <vt:lpstr>x1_node_</vt:lpstr>
      <vt:lpstr>x2_node_</vt:lpstr>
      <vt:lpstr>y_cells_</vt:lpstr>
      <vt:lpstr>y1_node_</vt:lpstr>
      <vt:lpstr>y2_node_</vt:lpstr>
      <vt:lpstr>Z_plane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istvan novak</dc:creator>
  <cp:lastModifiedBy>istvan</cp:lastModifiedBy>
  <dcterms:created xsi:type="dcterms:W3CDTF">2002-09-13T02:30:34Z</dcterms:created>
  <dcterms:modified xsi:type="dcterms:W3CDTF">2019-05-06T03:25:11Z</dcterms:modified>
</cp:coreProperties>
</file>